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4D1C537B-E38A-612A-F078-A93A15B4B7F4}"/>
  <workbookPr codeName="ThisWorkbook"/>
  <mc:AlternateContent xmlns:mc="http://schemas.openxmlformats.org/markup-compatibility/2006">
    <mc:Choice Requires="x15">
      <x15ac:absPath xmlns:x15ac="http://schemas.microsoft.com/office/spreadsheetml/2010/11/ac" url="C:\Users\majav\OneDrive\LAG NATJEČAJI\TO 1.2.1\Natječaj 2020_12\ZA OBJAVU\OBRASCI\"/>
    </mc:Choice>
  </mc:AlternateContent>
  <bookViews>
    <workbookView xWindow="-120" yWindow="-120" windowWidth="29040" windowHeight="15840" tabRatio="872"/>
  </bookViews>
  <sheets>
    <sheet name=" PLAN NABAVE-TTIP" sheetId="1" r:id="rId1"/>
    <sheet name="Sheet1" sheetId="19" r:id="rId2"/>
    <sheet name="UPUTE" sheetId="17" state="hidden" r:id="rId3"/>
    <sheet name="LPT" sheetId="18" state="hidden" r:id="rId4"/>
  </sheets>
  <externalReferences>
    <externalReference r:id="rId5"/>
  </externalReferences>
  <definedNames>
    <definedName name="A" localSheetId="2">#REF!</definedName>
    <definedName name="A">#REF!</definedName>
    <definedName name="aa" localSheetId="2">#REF!</definedName>
    <definedName name="aa">#REF!</definedName>
    <definedName name="DA">'[1]PLAN NABAVE-TTIP'!$B$51:$B$52</definedName>
    <definedName name="Građenje" localSheetId="2">#REF!</definedName>
    <definedName name="Građenje">#REF!</definedName>
    <definedName name="građenje.životinje" localSheetId="3">#REF!</definedName>
    <definedName name="građenje.životinje" localSheetId="2">#REF!</definedName>
    <definedName name="građenje.životinje">#REF!</definedName>
    <definedName name="inenzitet" localSheetId="2">#REF!</definedName>
    <definedName name="inenzitet">#REF!</definedName>
    <definedName name="intenzitet" localSheetId="2">#REF!</definedName>
    <definedName name="intenzitet">#REF!</definedName>
    <definedName name="intenzitet.potpore" localSheetId="2">#REF!</definedName>
    <definedName name="intenzitet.potpore">#REF!</definedName>
    <definedName name="iznos.potpore" localSheetId="2">#REF!</definedName>
    <definedName name="iznos.potpore">#REF!</definedName>
    <definedName name="K2ab25" localSheetId="2">#REF!</definedName>
    <definedName name="K2ab25">#REF!</definedName>
    <definedName name="K2an1" localSheetId="2">#REF!</definedName>
    <definedName name="K2an1">#REF!</definedName>
    <definedName name="K2an10" localSheetId="2">#REF!</definedName>
    <definedName name="K2an10">#REF!</definedName>
    <definedName name="K2an11" localSheetId="2">#REF!</definedName>
    <definedName name="K2an11">#REF!</definedName>
    <definedName name="K2an12" localSheetId="2">#REF!</definedName>
    <definedName name="K2an12">#REF!</definedName>
    <definedName name="K2an13" localSheetId="2">#REF!</definedName>
    <definedName name="K2an13">#REF!</definedName>
    <definedName name="K2an14" localSheetId="2">#REF!</definedName>
    <definedName name="K2an14">#REF!</definedName>
    <definedName name="K2an15" localSheetId="2">#REF!</definedName>
    <definedName name="K2an15">#REF!</definedName>
    <definedName name="K2an16" localSheetId="2">#REF!</definedName>
    <definedName name="K2an16">#REF!</definedName>
    <definedName name="K2an17" localSheetId="2">#REF!</definedName>
    <definedName name="K2an17">#REF!</definedName>
    <definedName name="K2an18" localSheetId="2">#REF!</definedName>
    <definedName name="K2an18">#REF!</definedName>
    <definedName name="K2an19" localSheetId="2">#REF!</definedName>
    <definedName name="K2an19">#REF!</definedName>
    <definedName name="K2an2" localSheetId="2">#REF!</definedName>
    <definedName name="K2an2">#REF!</definedName>
    <definedName name="K2an20" localSheetId="2">#REF!</definedName>
    <definedName name="K2an20">#REF!</definedName>
    <definedName name="K2an21" localSheetId="2">#REF!</definedName>
    <definedName name="K2an21">#REF!</definedName>
    <definedName name="K2an22" localSheetId="2">#REF!</definedName>
    <definedName name="K2an22">#REF!</definedName>
    <definedName name="K2an23" localSheetId="2">#REF!</definedName>
    <definedName name="K2an23">#REF!</definedName>
    <definedName name="K2an24" localSheetId="2">#REF!</definedName>
    <definedName name="K2an24">#REF!</definedName>
    <definedName name="K2an25" localSheetId="2">#REF!</definedName>
    <definedName name="K2an25">#REF!</definedName>
    <definedName name="K2an3" localSheetId="2">#REF!</definedName>
    <definedName name="K2an3">#REF!</definedName>
    <definedName name="K2an4" localSheetId="2">#REF!</definedName>
    <definedName name="K2an4">#REF!</definedName>
    <definedName name="K2an5" localSheetId="2">#REF!</definedName>
    <definedName name="K2an5">#REF!</definedName>
    <definedName name="K2an6" localSheetId="2">#REF!</definedName>
    <definedName name="K2an6">#REF!</definedName>
    <definedName name="K2an7" localSheetId="2">#REF!</definedName>
    <definedName name="K2an7">#REF!</definedName>
    <definedName name="K2an8" localSheetId="2">#REF!</definedName>
    <definedName name="K2an8">#REF!</definedName>
    <definedName name="K2an9" localSheetId="2">#REF!</definedName>
    <definedName name="K2an9">#REF!</definedName>
    <definedName name="K2dug1" localSheetId="2">#REF!</definedName>
    <definedName name="K2dug1">#REF!</definedName>
    <definedName name="K2dug10" localSheetId="2">#REF!</definedName>
    <definedName name="K2dug10">#REF!</definedName>
    <definedName name="K2dug11" localSheetId="2">#REF!</definedName>
    <definedName name="K2dug11">#REF!</definedName>
    <definedName name="K2dug12" localSheetId="2">#REF!</definedName>
    <definedName name="K2dug12">#REF!</definedName>
    <definedName name="K2dug13" localSheetId="2">#REF!</definedName>
    <definedName name="K2dug13">#REF!</definedName>
    <definedName name="K2dug14" localSheetId="2">#REF!</definedName>
    <definedName name="K2dug14">#REF!</definedName>
    <definedName name="K2dug15" localSheetId="2">#REF!</definedName>
    <definedName name="K2dug15">#REF!</definedName>
    <definedName name="K2dug16" localSheetId="2">#REF!</definedName>
    <definedName name="K2dug16">#REF!</definedName>
    <definedName name="K2dug17" localSheetId="2">#REF!</definedName>
    <definedName name="K2dug17">#REF!</definedName>
    <definedName name="K2dug18" localSheetId="2">#REF!</definedName>
    <definedName name="K2dug18">#REF!</definedName>
    <definedName name="K2dug19" localSheetId="2">#REF!</definedName>
    <definedName name="K2dug19">#REF!</definedName>
    <definedName name="K2dug2" localSheetId="2">#REF!</definedName>
    <definedName name="K2dug2">#REF!</definedName>
    <definedName name="K2dug20" localSheetId="2">#REF!</definedName>
    <definedName name="K2dug20">#REF!</definedName>
    <definedName name="K2dug21" localSheetId="2">#REF!</definedName>
    <definedName name="K2dug21">#REF!</definedName>
    <definedName name="K2dug22" localSheetId="2">#REF!</definedName>
    <definedName name="K2dug22">#REF!</definedName>
    <definedName name="K2dug23" localSheetId="2">#REF!</definedName>
    <definedName name="K2dug23">#REF!</definedName>
    <definedName name="K2dug24" localSheetId="2">#REF!</definedName>
    <definedName name="K2dug24">#REF!</definedName>
    <definedName name="K2dug25" localSheetId="2">#REF!</definedName>
    <definedName name="K2dug25">#REF!</definedName>
    <definedName name="K2dug3" localSheetId="2">#REF!</definedName>
    <definedName name="K2dug3">#REF!</definedName>
    <definedName name="K2dug4" localSheetId="2">#REF!</definedName>
    <definedName name="K2dug4">#REF!</definedName>
    <definedName name="K2dug5" localSheetId="2">#REF!</definedName>
    <definedName name="K2dug5">#REF!</definedName>
    <definedName name="K2dug6" localSheetId="2">#REF!</definedName>
    <definedName name="K2dug6">#REF!</definedName>
    <definedName name="K2dug7" localSheetId="2">#REF!</definedName>
    <definedName name="K2dug7">#REF!</definedName>
    <definedName name="K2dug8" localSheetId="2">#REF!</definedName>
    <definedName name="K2dug8">#REF!</definedName>
    <definedName name="K2dug9" localSheetId="2">#REF!</definedName>
    <definedName name="K2dug9">#REF!</definedName>
    <definedName name="K2kta1" localSheetId="2">#REF!</definedName>
    <definedName name="K2kta1">#REF!</definedName>
    <definedName name="K2kta10" localSheetId="2">#REF!</definedName>
    <definedName name="K2kta10">#REF!</definedName>
    <definedName name="K2kta11" localSheetId="2">#REF!</definedName>
    <definedName name="K2kta11">#REF!</definedName>
    <definedName name="K2kta12" localSheetId="2">#REF!</definedName>
    <definedName name="K2kta12">#REF!</definedName>
    <definedName name="K2kta13" localSheetId="2">#REF!</definedName>
    <definedName name="K2kta13">#REF!</definedName>
    <definedName name="K2kta14" localSheetId="2">#REF!</definedName>
    <definedName name="K2kta14">#REF!</definedName>
    <definedName name="K2kta15" localSheetId="2">#REF!</definedName>
    <definedName name="K2kta15">#REF!</definedName>
    <definedName name="K2kta16" localSheetId="2">#REF!</definedName>
    <definedName name="K2kta16">#REF!</definedName>
    <definedName name="K2kta17" localSheetId="2">#REF!</definedName>
    <definedName name="K2kta17">#REF!</definedName>
    <definedName name="K2kta18" localSheetId="2">#REF!</definedName>
    <definedName name="K2kta18">#REF!</definedName>
    <definedName name="K2kta19" localSheetId="2">#REF!</definedName>
    <definedName name="K2kta19">#REF!</definedName>
    <definedName name="K2kta2" localSheetId="2">#REF!</definedName>
    <definedName name="K2kta2">#REF!</definedName>
    <definedName name="K2kta20" localSheetId="2">#REF!</definedName>
    <definedName name="K2kta20">#REF!</definedName>
    <definedName name="K2kta21" localSheetId="2">#REF!</definedName>
    <definedName name="K2kta21">#REF!</definedName>
    <definedName name="K2kta22" localSheetId="2">#REF!</definedName>
    <definedName name="K2kta22">#REF!</definedName>
    <definedName name="K2kta23" localSheetId="2">#REF!</definedName>
    <definedName name="K2kta23">#REF!</definedName>
    <definedName name="K2kta24" localSheetId="2">#REF!</definedName>
    <definedName name="K2kta24">#REF!</definedName>
    <definedName name="K2kta25" localSheetId="2">#REF!</definedName>
    <definedName name="K2kta25">#REF!</definedName>
    <definedName name="K2kta3" localSheetId="2">#REF!</definedName>
    <definedName name="K2kta3">#REF!</definedName>
    <definedName name="K2kta4" localSheetId="2">#REF!</definedName>
    <definedName name="K2kta4">#REF!</definedName>
    <definedName name="K2kta5" localSheetId="2">#REF!</definedName>
    <definedName name="K2kta5">#REF!</definedName>
    <definedName name="K2kta6" localSheetId="2">#REF!</definedName>
    <definedName name="K2kta6">#REF!</definedName>
    <definedName name="K2kta7" localSheetId="2">#REF!</definedName>
    <definedName name="K2kta7">#REF!</definedName>
    <definedName name="K2kta8" localSheetId="2">#REF!</definedName>
    <definedName name="K2kta8">#REF!</definedName>
    <definedName name="K2kta9" localSheetId="2">#REF!</definedName>
    <definedName name="K2kta9">#REF!</definedName>
    <definedName name="K2OD1" localSheetId="2">#REF!</definedName>
    <definedName name="K2OD1">#REF!</definedName>
    <definedName name="K2OD10" localSheetId="2">#REF!</definedName>
    <definedName name="K2OD10">#REF!</definedName>
    <definedName name="K2OD11" localSheetId="2">#REF!</definedName>
    <definedName name="K2OD11">#REF!</definedName>
    <definedName name="K2OD12" localSheetId="2">#REF!</definedName>
    <definedName name="K2OD12">#REF!</definedName>
    <definedName name="K2OD13" localSheetId="2">#REF!</definedName>
    <definedName name="K2OD13">#REF!</definedName>
    <definedName name="K2OD14" localSheetId="2">#REF!</definedName>
    <definedName name="K2OD14">#REF!</definedName>
    <definedName name="K2OD15" localSheetId="2">#REF!</definedName>
    <definedName name="K2OD15">#REF!</definedName>
    <definedName name="K2OD16" localSheetId="2">#REF!</definedName>
    <definedName name="K2OD16">#REF!</definedName>
    <definedName name="K2OD17" localSheetId="2">#REF!</definedName>
    <definedName name="K2OD17">#REF!</definedName>
    <definedName name="K2OD18" localSheetId="2">#REF!</definedName>
    <definedName name="K2OD18">#REF!</definedName>
    <definedName name="K2OD19" localSheetId="2">#REF!</definedName>
    <definedName name="K2OD19">#REF!</definedName>
    <definedName name="K2OD2" localSheetId="2">#REF!</definedName>
    <definedName name="K2OD2">#REF!</definedName>
    <definedName name="K2OD20" localSheetId="2">#REF!</definedName>
    <definedName name="K2OD20">#REF!</definedName>
    <definedName name="K2OD21" localSheetId="2">#REF!</definedName>
    <definedName name="K2OD21">#REF!</definedName>
    <definedName name="K2OD22" localSheetId="2">#REF!</definedName>
    <definedName name="K2OD22">#REF!</definedName>
    <definedName name="K2OD23" localSheetId="2">#REF!</definedName>
    <definedName name="K2OD23">#REF!</definedName>
    <definedName name="K2OD24" localSheetId="2">#REF!</definedName>
    <definedName name="K2OD24">#REF!</definedName>
    <definedName name="K2OD25" localSheetId="2">#REF!</definedName>
    <definedName name="K2OD25">#REF!</definedName>
    <definedName name="K2OD3" localSheetId="2">#REF!</definedName>
    <definedName name="K2OD3">#REF!</definedName>
    <definedName name="K2OD4" localSheetId="2">#REF!</definedName>
    <definedName name="K2OD4">#REF!</definedName>
    <definedName name="K2OD5" localSheetId="2">#REF!</definedName>
    <definedName name="K2OD5">#REF!</definedName>
    <definedName name="K2OD6" localSheetId="2">#REF!</definedName>
    <definedName name="K2OD6">#REF!</definedName>
    <definedName name="K2OD7" localSheetId="2">#REF!</definedName>
    <definedName name="K2OD7">#REF!</definedName>
    <definedName name="K2OD8" localSheetId="2">#REF!</definedName>
    <definedName name="K2OD8">#REF!</definedName>
    <definedName name="K2OD9" localSheetId="2">#REF!</definedName>
    <definedName name="K2OD9">#REF!</definedName>
    <definedName name="K3an1" localSheetId="2">#REF!</definedName>
    <definedName name="K3an1">#REF!</definedName>
    <definedName name="K3an10" localSheetId="2">#REF!</definedName>
    <definedName name="K3an10">#REF!</definedName>
    <definedName name="K3an11" localSheetId="2">#REF!</definedName>
    <definedName name="K3an11">#REF!</definedName>
    <definedName name="K3an12" localSheetId="2">#REF!</definedName>
    <definedName name="K3an12">#REF!</definedName>
    <definedName name="K3an13" localSheetId="2">#REF!</definedName>
    <definedName name="K3an13">#REF!</definedName>
    <definedName name="K3an14" localSheetId="2">#REF!</definedName>
    <definedName name="K3an14">#REF!</definedName>
    <definedName name="K3an15" localSheetId="2">#REF!</definedName>
    <definedName name="K3an15">#REF!</definedName>
    <definedName name="K3an16" localSheetId="2">#REF!</definedName>
    <definedName name="K3an16">#REF!</definedName>
    <definedName name="K3an17" localSheetId="2">#REF!</definedName>
    <definedName name="K3an17">#REF!</definedName>
    <definedName name="K3an18" localSheetId="2">#REF!</definedName>
    <definedName name="K3an18">#REF!</definedName>
    <definedName name="K3an19" localSheetId="2">#REF!</definedName>
    <definedName name="K3an19">#REF!</definedName>
    <definedName name="K3an2" localSheetId="2">#REF!</definedName>
    <definedName name="K3an2">#REF!</definedName>
    <definedName name="K3an20" localSheetId="2">#REF!</definedName>
    <definedName name="K3an20">#REF!</definedName>
    <definedName name="K3an21" localSheetId="2">#REF!</definedName>
    <definedName name="K3an21">#REF!</definedName>
    <definedName name="K3an22" localSheetId="2">#REF!</definedName>
    <definedName name="K3an22">#REF!</definedName>
    <definedName name="K3an23" localSheetId="2">#REF!</definedName>
    <definedName name="K3an23">#REF!</definedName>
    <definedName name="K3an24" localSheetId="2">#REF!</definedName>
    <definedName name="K3an24">#REF!</definedName>
    <definedName name="K3an25" localSheetId="2">#REF!</definedName>
    <definedName name="K3an25">#REF!</definedName>
    <definedName name="K3an3" localSheetId="2">#REF!</definedName>
    <definedName name="K3an3">#REF!</definedName>
    <definedName name="K3an4" localSheetId="2">#REF!</definedName>
    <definedName name="K3an4">#REF!</definedName>
    <definedName name="K3an5" localSheetId="2">#REF!</definedName>
    <definedName name="K3an5">#REF!</definedName>
    <definedName name="K3an6" localSheetId="2">#REF!</definedName>
    <definedName name="K3an6">#REF!</definedName>
    <definedName name="K3an7" localSheetId="2">#REF!</definedName>
    <definedName name="K3an7">#REF!</definedName>
    <definedName name="K3an8" localSheetId="2">#REF!</definedName>
    <definedName name="K3an8">#REF!</definedName>
    <definedName name="K3an9" localSheetId="2">#REF!</definedName>
    <definedName name="K3an9">#REF!</definedName>
    <definedName name="K3dug1" localSheetId="2">#REF!</definedName>
    <definedName name="K3dug1">#REF!</definedName>
    <definedName name="K3dug10" localSheetId="2">#REF!</definedName>
    <definedName name="K3dug10">#REF!</definedName>
    <definedName name="K3dug11" localSheetId="2">#REF!</definedName>
    <definedName name="K3dug11">#REF!</definedName>
    <definedName name="K3dug12" localSheetId="2">#REF!</definedName>
    <definedName name="K3dug12">#REF!</definedName>
    <definedName name="K3dug13" localSheetId="2">#REF!</definedName>
    <definedName name="K3dug13">#REF!</definedName>
    <definedName name="K3dug14" localSheetId="2">#REF!</definedName>
    <definedName name="K3dug14">#REF!</definedName>
    <definedName name="K3dug15" localSheetId="2">#REF!</definedName>
    <definedName name="K3dug15">#REF!</definedName>
    <definedName name="K3dug16" localSheetId="2">#REF!</definedName>
    <definedName name="K3dug16">#REF!</definedName>
    <definedName name="K3dug17" localSheetId="2">#REF!</definedName>
    <definedName name="K3dug17">#REF!</definedName>
    <definedName name="K3dug18" localSheetId="2">#REF!</definedName>
    <definedName name="K3dug18">#REF!</definedName>
    <definedName name="K3dug19" localSheetId="2">#REF!</definedName>
    <definedName name="K3dug19">#REF!</definedName>
    <definedName name="K3dug2" localSheetId="2">#REF!</definedName>
    <definedName name="K3dug2">#REF!</definedName>
    <definedName name="K3dug20" localSheetId="2">#REF!</definedName>
    <definedName name="K3dug20">#REF!</definedName>
    <definedName name="K3dug21" localSheetId="2">#REF!</definedName>
    <definedName name="K3dug21">#REF!</definedName>
    <definedName name="K3dug22" localSheetId="2">#REF!</definedName>
    <definedName name="K3dug22">#REF!</definedName>
    <definedName name="K3dug23" localSheetId="2">#REF!</definedName>
    <definedName name="K3dug23">#REF!</definedName>
    <definedName name="K3dug24" localSheetId="2">#REF!</definedName>
    <definedName name="K3dug24">#REF!</definedName>
    <definedName name="K3dug25" localSheetId="2">#REF!</definedName>
    <definedName name="K3dug25">#REF!</definedName>
    <definedName name="K3dug3" localSheetId="2">#REF!</definedName>
    <definedName name="K3dug3">#REF!</definedName>
    <definedName name="K3dug4" localSheetId="2">#REF!</definedName>
    <definedName name="K3dug4">#REF!</definedName>
    <definedName name="K3dug5" localSheetId="2">#REF!</definedName>
    <definedName name="K3dug5">#REF!</definedName>
    <definedName name="K3dug6" localSheetId="2">#REF!</definedName>
    <definedName name="K3dug6">#REF!</definedName>
    <definedName name="K3dug7" localSheetId="2">#REF!</definedName>
    <definedName name="K3dug7">#REF!</definedName>
    <definedName name="K3dug8" localSheetId="2">#REF!</definedName>
    <definedName name="K3dug8">#REF!</definedName>
    <definedName name="K3dug9" localSheetId="2">#REF!</definedName>
    <definedName name="K3dug9">#REF!</definedName>
    <definedName name="K3kta1" localSheetId="2">#REF!</definedName>
    <definedName name="K3kta1">#REF!</definedName>
    <definedName name="K3kta10" localSheetId="2">#REF!</definedName>
    <definedName name="K3kta10">#REF!</definedName>
    <definedName name="K3kta11" localSheetId="2">#REF!</definedName>
    <definedName name="K3kta11">#REF!</definedName>
    <definedName name="K3kta12" localSheetId="2">#REF!</definedName>
    <definedName name="K3kta12">#REF!</definedName>
    <definedName name="K3kta13" localSheetId="2">#REF!</definedName>
    <definedName name="K3kta13">#REF!</definedName>
    <definedName name="K3kta14" localSheetId="2">#REF!</definedName>
    <definedName name="K3kta14">#REF!</definedName>
    <definedName name="K3kta15" localSheetId="2">#REF!</definedName>
    <definedName name="K3kta15">#REF!</definedName>
    <definedName name="K3kta16" localSheetId="2">#REF!</definedName>
    <definedName name="K3kta16">#REF!</definedName>
    <definedName name="K3kta17" localSheetId="2">#REF!</definedName>
    <definedName name="K3kta17">#REF!</definedName>
    <definedName name="K3kta18" localSheetId="2">#REF!</definedName>
    <definedName name="K3kta18">#REF!</definedName>
    <definedName name="K3kta19" localSheetId="2">#REF!</definedName>
    <definedName name="K3kta19">#REF!</definedName>
    <definedName name="K3kta2" localSheetId="2">#REF!</definedName>
    <definedName name="K3kta2">#REF!</definedName>
    <definedName name="K3kta20" localSheetId="2">#REF!</definedName>
    <definedName name="K3kta20">#REF!</definedName>
    <definedName name="K3kta21" localSheetId="2">#REF!</definedName>
    <definedName name="K3kta21">#REF!</definedName>
    <definedName name="K3kta22" localSheetId="2">#REF!</definedName>
    <definedName name="K3kta22">#REF!</definedName>
    <definedName name="K3kta23" localSheetId="2">#REF!</definedName>
    <definedName name="K3kta23">#REF!</definedName>
    <definedName name="K3kta24" localSheetId="2">#REF!</definedName>
    <definedName name="K3kta24">#REF!</definedName>
    <definedName name="K3kta25" localSheetId="2">#REF!</definedName>
    <definedName name="K3kta25">#REF!</definedName>
    <definedName name="K3kta3" localSheetId="2">#REF!</definedName>
    <definedName name="K3kta3">#REF!</definedName>
    <definedName name="K3kta4" localSheetId="2">#REF!</definedName>
    <definedName name="K3kta4">#REF!</definedName>
    <definedName name="K3kta5" localSheetId="2">#REF!</definedName>
    <definedName name="K3kta5">#REF!</definedName>
    <definedName name="K3kta6" localSheetId="2">#REF!</definedName>
    <definedName name="K3kta6">#REF!</definedName>
    <definedName name="K3kta7" localSheetId="2">#REF!</definedName>
    <definedName name="K3kta7">#REF!</definedName>
    <definedName name="K3kta8" localSheetId="2">#REF!</definedName>
    <definedName name="K3kta8">#REF!</definedName>
    <definedName name="K3kta9" localSheetId="2">#REF!</definedName>
    <definedName name="K3kta9">#REF!</definedName>
    <definedName name="K3OD1" localSheetId="2">#REF!</definedName>
    <definedName name="K3OD1">#REF!</definedName>
    <definedName name="K3OD10" localSheetId="2">#REF!</definedName>
    <definedName name="K3OD10">#REF!</definedName>
    <definedName name="K3OD11" localSheetId="2">#REF!</definedName>
    <definedName name="K3OD11">#REF!</definedName>
    <definedName name="K3OD12" localSheetId="2">#REF!</definedName>
    <definedName name="K3OD12">#REF!</definedName>
    <definedName name="K3OD13" localSheetId="2">#REF!</definedName>
    <definedName name="K3OD13">#REF!</definedName>
    <definedName name="K3OD14" localSheetId="2">#REF!</definedName>
    <definedName name="K3OD14">#REF!</definedName>
    <definedName name="K3OD15" localSheetId="2">#REF!</definedName>
    <definedName name="K3OD15">#REF!</definedName>
    <definedName name="K3OD16" localSheetId="2">#REF!</definedName>
    <definedName name="K3OD16">#REF!</definedName>
    <definedName name="K3OD17" localSheetId="2">#REF!</definedName>
    <definedName name="K3OD17">#REF!</definedName>
    <definedName name="K3OD18" localSheetId="2">#REF!</definedName>
    <definedName name="K3OD18">#REF!</definedName>
    <definedName name="K3OD19" localSheetId="2">#REF!</definedName>
    <definedName name="K3OD19">#REF!</definedName>
    <definedName name="K3OD2" localSheetId="2">#REF!</definedName>
    <definedName name="K3OD2">#REF!</definedName>
    <definedName name="K3OD20" localSheetId="2">#REF!</definedName>
    <definedName name="K3OD20">#REF!</definedName>
    <definedName name="K3OD21" localSheetId="2">#REF!</definedName>
    <definedName name="K3OD21">#REF!</definedName>
    <definedName name="K3OD22" localSheetId="2">#REF!</definedName>
    <definedName name="K3OD22">#REF!</definedName>
    <definedName name="K3OD23" localSheetId="2">#REF!</definedName>
    <definedName name="K3OD23">#REF!</definedName>
    <definedName name="K3OD24" localSheetId="2">#REF!</definedName>
    <definedName name="K3OD24">#REF!</definedName>
    <definedName name="K3OD25" localSheetId="2">#REF!</definedName>
    <definedName name="K3OD25">#REF!</definedName>
    <definedName name="K3OD3" localSheetId="2">#REF!</definedName>
    <definedName name="K3OD3">#REF!</definedName>
    <definedName name="K3OD4" localSheetId="2">#REF!</definedName>
    <definedName name="K3OD4">#REF!</definedName>
    <definedName name="K3OD5" localSheetId="2">#REF!</definedName>
    <definedName name="K3OD5">#REF!</definedName>
    <definedName name="K3OD6" localSheetId="2">#REF!</definedName>
    <definedName name="K3OD6">#REF!</definedName>
    <definedName name="K3OD7" localSheetId="2">#REF!</definedName>
    <definedName name="K3OD7">#REF!</definedName>
    <definedName name="K3OD8" localSheetId="2">#REF!</definedName>
    <definedName name="K3OD8">#REF!</definedName>
    <definedName name="K3OD9" localSheetId="2">#REF!</definedName>
    <definedName name="K3OD9">#REF!</definedName>
    <definedName name="K4an1" localSheetId="2">#REF!</definedName>
    <definedName name="K4an1">#REF!</definedName>
    <definedName name="K4an10" localSheetId="2">#REF!</definedName>
    <definedName name="K4an10">#REF!</definedName>
    <definedName name="K4an11" localSheetId="2">#REF!</definedName>
    <definedName name="K4an11">#REF!</definedName>
    <definedName name="K4an12" localSheetId="2">#REF!</definedName>
    <definedName name="K4an12">#REF!</definedName>
    <definedName name="K4an13" localSheetId="2">#REF!</definedName>
    <definedName name="K4an13">#REF!</definedName>
    <definedName name="K4an14" localSheetId="2">#REF!</definedName>
    <definedName name="K4an14">#REF!</definedName>
    <definedName name="K4an15" localSheetId="2">#REF!</definedName>
    <definedName name="K4an15">#REF!</definedName>
    <definedName name="K4an16" localSheetId="2">#REF!</definedName>
    <definedName name="K4an16">#REF!</definedName>
    <definedName name="K4an17" localSheetId="2">#REF!</definedName>
    <definedName name="K4an17">#REF!</definedName>
    <definedName name="K4an18" localSheetId="2">#REF!</definedName>
    <definedName name="K4an18">#REF!</definedName>
    <definedName name="K4an19" localSheetId="2">#REF!</definedName>
    <definedName name="K4an19">#REF!</definedName>
    <definedName name="K4an2" localSheetId="2">#REF!</definedName>
    <definedName name="K4an2">#REF!</definedName>
    <definedName name="K4an20" localSheetId="2">#REF!</definedName>
    <definedName name="K4an20">#REF!</definedName>
    <definedName name="K4an21" localSheetId="2">#REF!</definedName>
    <definedName name="K4an21">#REF!</definedName>
    <definedName name="K4an22" localSheetId="2">#REF!</definedName>
    <definedName name="K4an22">#REF!</definedName>
    <definedName name="K4an23" localSheetId="2">#REF!</definedName>
    <definedName name="K4an23">#REF!</definedName>
    <definedName name="K4an24" localSheetId="2">#REF!</definedName>
    <definedName name="K4an24">#REF!</definedName>
    <definedName name="K4an25" localSheetId="2">#REF!</definedName>
    <definedName name="K4an25">#REF!</definedName>
    <definedName name="K4an3" localSheetId="2">#REF!</definedName>
    <definedName name="K4an3">#REF!</definedName>
    <definedName name="K4an4" localSheetId="2">#REF!</definedName>
    <definedName name="K4an4">#REF!</definedName>
    <definedName name="K4an5" localSheetId="2">#REF!</definedName>
    <definedName name="K4an5">#REF!</definedName>
    <definedName name="K4an6" localSheetId="2">#REF!</definedName>
    <definedName name="K4an6">#REF!</definedName>
    <definedName name="K4an7" localSheetId="2">#REF!</definedName>
    <definedName name="K4an7">#REF!</definedName>
    <definedName name="K4an8" localSheetId="2">#REF!</definedName>
    <definedName name="K4an8">#REF!</definedName>
    <definedName name="K4an9" localSheetId="2">#REF!</definedName>
    <definedName name="K4an9">#REF!</definedName>
    <definedName name="K4dug1" localSheetId="2">#REF!</definedName>
    <definedName name="K4dug1">#REF!</definedName>
    <definedName name="K4dug10" localSheetId="2">#REF!</definedName>
    <definedName name="K4dug10">#REF!</definedName>
    <definedName name="K4dug11" localSheetId="2">#REF!</definedName>
    <definedName name="K4dug11">#REF!</definedName>
    <definedName name="K4dug12" localSheetId="2">#REF!</definedName>
    <definedName name="K4dug12">#REF!</definedName>
    <definedName name="K4dug13" localSheetId="2">#REF!</definedName>
    <definedName name="K4dug13">#REF!</definedName>
    <definedName name="K4dug14" localSheetId="2">#REF!</definedName>
    <definedName name="K4dug14">#REF!</definedName>
    <definedName name="K4dug15" localSheetId="2">#REF!</definedName>
    <definedName name="K4dug15">#REF!</definedName>
    <definedName name="K4dug16" localSheetId="2">#REF!</definedName>
    <definedName name="K4dug16">#REF!</definedName>
    <definedName name="K4dug17" localSheetId="2">#REF!</definedName>
    <definedName name="K4dug17">#REF!</definedName>
    <definedName name="K4dug18" localSheetId="2">#REF!</definedName>
    <definedName name="K4dug18">#REF!</definedName>
    <definedName name="K4dug19" localSheetId="2">#REF!</definedName>
    <definedName name="K4dug19">#REF!</definedName>
    <definedName name="K4dug2" localSheetId="2">#REF!</definedName>
    <definedName name="K4dug2">#REF!</definedName>
    <definedName name="K4dug20" localSheetId="2">#REF!</definedName>
    <definedName name="K4dug20">#REF!</definedName>
    <definedName name="K4dug21" localSheetId="2">#REF!</definedName>
    <definedName name="K4dug21">#REF!</definedName>
    <definedName name="K4dug22" localSheetId="2">#REF!</definedName>
    <definedName name="K4dug22">#REF!</definedName>
    <definedName name="K4dug23" localSheetId="2">#REF!</definedName>
    <definedName name="K4dug23">#REF!</definedName>
    <definedName name="K4dug24" localSheetId="2">#REF!</definedName>
    <definedName name="K4dug24">#REF!</definedName>
    <definedName name="K4dug25" localSheetId="2">#REF!</definedName>
    <definedName name="K4dug25">#REF!</definedName>
    <definedName name="K4dug3" localSheetId="2">#REF!</definedName>
    <definedName name="K4dug3">#REF!</definedName>
    <definedName name="K4dug4" localSheetId="2">#REF!</definedName>
    <definedName name="K4dug4">#REF!</definedName>
    <definedName name="K4dug5" localSheetId="2">#REF!</definedName>
    <definedName name="K4dug5">#REF!</definedName>
    <definedName name="K4dug6" localSheetId="2">#REF!</definedName>
    <definedName name="K4dug6">#REF!</definedName>
    <definedName name="K4dug7" localSheetId="2">#REF!</definedName>
    <definedName name="K4dug7">#REF!</definedName>
    <definedName name="K4dug8" localSheetId="2">#REF!</definedName>
    <definedName name="K4dug8">#REF!</definedName>
    <definedName name="K4dug9" localSheetId="2">#REF!</definedName>
    <definedName name="K4dug9">#REF!</definedName>
    <definedName name="K4kta1" localSheetId="2">#REF!</definedName>
    <definedName name="K4kta1">#REF!</definedName>
    <definedName name="K4kta10" localSheetId="2">#REF!</definedName>
    <definedName name="K4kta10">#REF!</definedName>
    <definedName name="K4kta11" localSheetId="2">#REF!</definedName>
    <definedName name="K4kta11">#REF!</definedName>
    <definedName name="K4kta12" localSheetId="2">#REF!</definedName>
    <definedName name="K4kta12">#REF!</definedName>
    <definedName name="K4kta13" localSheetId="2">#REF!</definedName>
    <definedName name="K4kta13">#REF!</definedName>
    <definedName name="K4kta14" localSheetId="2">#REF!</definedName>
    <definedName name="K4kta14">#REF!</definedName>
    <definedName name="K4kta15" localSheetId="2">#REF!</definedName>
    <definedName name="K4kta15">#REF!</definedName>
    <definedName name="K4kta16" localSheetId="2">#REF!</definedName>
    <definedName name="K4kta16">#REF!</definedName>
    <definedName name="K4kta17" localSheetId="2">#REF!</definedName>
    <definedName name="K4kta17">#REF!</definedName>
    <definedName name="K4kta18" localSheetId="2">#REF!</definedName>
    <definedName name="K4kta18">#REF!</definedName>
    <definedName name="K4kta19" localSheetId="2">#REF!</definedName>
    <definedName name="K4kta19">#REF!</definedName>
    <definedName name="K4kta2" localSheetId="2">#REF!</definedName>
    <definedName name="K4kta2">#REF!</definedName>
    <definedName name="K4kta20" localSheetId="2">#REF!</definedName>
    <definedName name="K4kta20">#REF!</definedName>
    <definedName name="K4kta21" localSheetId="2">#REF!</definedName>
    <definedName name="K4kta21">#REF!</definedName>
    <definedName name="K4kta22" localSheetId="2">#REF!</definedName>
    <definedName name="K4kta22">#REF!</definedName>
    <definedName name="K4kta23" localSheetId="2">#REF!</definedName>
    <definedName name="K4kta23">#REF!</definedName>
    <definedName name="K4kta24" localSheetId="2">#REF!</definedName>
    <definedName name="K4kta24">#REF!</definedName>
    <definedName name="K4kta25" localSheetId="2">#REF!</definedName>
    <definedName name="K4kta25">#REF!</definedName>
    <definedName name="K4kta3" localSheetId="2">#REF!</definedName>
    <definedName name="K4kta3">#REF!</definedName>
    <definedName name="K4kta4" localSheetId="2">#REF!</definedName>
    <definedName name="K4kta4">#REF!</definedName>
    <definedName name="K4kta5" localSheetId="2">#REF!</definedName>
    <definedName name="K4kta5">#REF!</definedName>
    <definedName name="K4kta6" localSheetId="2">#REF!</definedName>
    <definedName name="K4kta6">#REF!</definedName>
    <definedName name="K4kta7" localSheetId="2">#REF!</definedName>
    <definedName name="K4kta7">#REF!</definedName>
    <definedName name="K4kta8" localSheetId="2">#REF!</definedName>
    <definedName name="K4kta8">#REF!</definedName>
    <definedName name="K4kta9" localSheetId="2">#REF!</definedName>
    <definedName name="K4kta9">#REF!</definedName>
    <definedName name="K4OD1" localSheetId="2">#REF!</definedName>
    <definedName name="K4OD1">#REF!</definedName>
    <definedName name="K4OD10" localSheetId="2">#REF!</definedName>
    <definedName name="K4OD10">#REF!</definedName>
    <definedName name="K4OD11" localSheetId="2">#REF!</definedName>
    <definedName name="K4OD11">#REF!</definedName>
    <definedName name="K4OD12" localSheetId="2">#REF!</definedName>
    <definedName name="K4OD12">#REF!</definedName>
    <definedName name="K4OD13" localSheetId="2">#REF!</definedName>
    <definedName name="K4OD13">#REF!</definedName>
    <definedName name="K4OD14" localSheetId="2">#REF!</definedName>
    <definedName name="K4OD14">#REF!</definedName>
    <definedName name="K4OD15" localSheetId="2">#REF!</definedName>
    <definedName name="K4OD15">#REF!</definedName>
    <definedName name="K4OD16" localSheetId="2">#REF!</definedName>
    <definedName name="K4OD16">#REF!</definedName>
    <definedName name="K4OD17" localSheetId="2">#REF!</definedName>
    <definedName name="K4OD17">#REF!</definedName>
    <definedName name="K4OD18" localSheetId="2">#REF!</definedName>
    <definedName name="K4OD18">#REF!</definedName>
    <definedName name="K4OD19" localSheetId="2">#REF!</definedName>
    <definedName name="K4OD19">#REF!</definedName>
    <definedName name="K4OD2" localSheetId="2">#REF!</definedName>
    <definedName name="K4OD2">#REF!</definedName>
    <definedName name="K4OD20" localSheetId="2">#REF!</definedName>
    <definedName name="K4OD20">#REF!</definedName>
    <definedName name="K4OD21" localSheetId="2">#REF!</definedName>
    <definedName name="K4OD21">#REF!</definedName>
    <definedName name="K4OD22" localSheetId="2">#REF!</definedName>
    <definedName name="K4OD22">#REF!</definedName>
    <definedName name="K4OD23" localSheetId="2">#REF!</definedName>
    <definedName name="K4OD23">#REF!</definedName>
    <definedName name="K4OD24" localSheetId="2">#REF!</definedName>
    <definedName name="K4OD24">#REF!</definedName>
    <definedName name="K4OD25" localSheetId="2">#REF!</definedName>
    <definedName name="K4OD25">#REF!</definedName>
    <definedName name="K4OD3" localSheetId="2">#REF!</definedName>
    <definedName name="K4OD3">#REF!</definedName>
    <definedName name="K4OD4" localSheetId="2">#REF!</definedName>
    <definedName name="K4OD4">#REF!</definedName>
    <definedName name="K4OD5" localSheetId="2">#REF!</definedName>
    <definedName name="K4OD5">#REF!</definedName>
    <definedName name="K4OD6" localSheetId="2">#REF!</definedName>
    <definedName name="K4OD6">#REF!</definedName>
    <definedName name="K4OD7" localSheetId="2">#REF!</definedName>
    <definedName name="K4OD7">#REF!</definedName>
    <definedName name="K4OD8" localSheetId="2">#REF!</definedName>
    <definedName name="K4OD8">#REF!</definedName>
    <definedName name="K4OD9" localSheetId="2">#REF!</definedName>
    <definedName name="K4OD9">#REF!</definedName>
    <definedName name="K5an1" localSheetId="2">#REF!</definedName>
    <definedName name="K5an1">#REF!</definedName>
    <definedName name="K5an10" localSheetId="2">#REF!</definedName>
    <definedName name="K5an10">#REF!</definedName>
    <definedName name="K5an11" localSheetId="2">#REF!</definedName>
    <definedName name="K5an11">#REF!</definedName>
    <definedName name="K5an12" localSheetId="2">#REF!</definedName>
    <definedName name="K5an12">#REF!</definedName>
    <definedName name="K5an13" localSheetId="2">#REF!</definedName>
    <definedName name="K5an13">#REF!</definedName>
    <definedName name="K5an14" localSheetId="2">#REF!</definedName>
    <definedName name="K5an14">#REF!</definedName>
    <definedName name="K5an15" localSheetId="2">#REF!</definedName>
    <definedName name="K5an15">#REF!</definedName>
    <definedName name="K5an16" localSheetId="2">#REF!</definedName>
    <definedName name="K5an16">#REF!</definedName>
    <definedName name="K5an17" localSheetId="2">#REF!</definedName>
    <definedName name="K5an17">#REF!</definedName>
    <definedName name="K5an18" localSheetId="2">#REF!</definedName>
    <definedName name="K5an18">#REF!</definedName>
    <definedName name="K5an19" localSheetId="2">#REF!</definedName>
    <definedName name="K5an19">#REF!</definedName>
    <definedName name="K5an2" localSheetId="2">#REF!</definedName>
    <definedName name="K5an2">#REF!</definedName>
    <definedName name="K5an20" localSheetId="2">#REF!</definedName>
    <definedName name="K5an20">#REF!</definedName>
    <definedName name="K5an21" localSheetId="2">#REF!</definedName>
    <definedName name="K5an21">#REF!</definedName>
    <definedName name="K5an22" localSheetId="2">#REF!</definedName>
    <definedName name="K5an22">#REF!</definedName>
    <definedName name="K5an23" localSheetId="2">#REF!</definedName>
    <definedName name="K5an23">#REF!</definedName>
    <definedName name="K5an24" localSheetId="2">#REF!</definedName>
    <definedName name="K5an24">#REF!</definedName>
    <definedName name="K5an25" localSheetId="2">#REF!</definedName>
    <definedName name="K5an25">#REF!</definedName>
    <definedName name="K5an3" localSheetId="2">#REF!</definedName>
    <definedName name="K5an3">#REF!</definedName>
    <definedName name="K5an4" localSheetId="2">#REF!</definedName>
    <definedName name="K5an4">#REF!</definedName>
    <definedName name="K5an5" localSheetId="2">#REF!</definedName>
    <definedName name="K5an5">#REF!</definedName>
    <definedName name="K5an6" localSheetId="2">#REF!</definedName>
    <definedName name="K5an6">#REF!</definedName>
    <definedName name="K5an7" localSheetId="2">#REF!</definedName>
    <definedName name="K5an7">#REF!</definedName>
    <definedName name="K5an8" localSheetId="2">#REF!</definedName>
    <definedName name="K5an8">#REF!</definedName>
    <definedName name="K5an9" localSheetId="2">#REF!</definedName>
    <definedName name="K5an9">#REF!</definedName>
    <definedName name="K5dug1" localSheetId="2">#REF!</definedName>
    <definedName name="K5dug1">#REF!</definedName>
    <definedName name="K5dug10" localSheetId="2">#REF!</definedName>
    <definedName name="K5dug10">#REF!</definedName>
    <definedName name="K5dug11" localSheetId="2">#REF!</definedName>
    <definedName name="K5dug11">#REF!</definedName>
    <definedName name="K5dug12" localSheetId="2">#REF!</definedName>
    <definedName name="K5dug12">#REF!</definedName>
    <definedName name="K5dug13" localSheetId="2">#REF!</definedName>
    <definedName name="K5dug13">#REF!</definedName>
    <definedName name="K5dug14" localSheetId="2">#REF!</definedName>
    <definedName name="K5dug14">#REF!</definedName>
    <definedName name="K5dug15" localSheetId="2">#REF!</definedName>
    <definedName name="K5dug15">#REF!</definedName>
    <definedName name="K5dug16" localSheetId="2">#REF!</definedName>
    <definedName name="K5dug16">#REF!</definedName>
    <definedName name="K5dug17" localSheetId="2">#REF!</definedName>
    <definedName name="K5dug17">#REF!</definedName>
    <definedName name="K5dug18" localSheetId="2">#REF!</definedName>
    <definedName name="K5dug18">#REF!</definedName>
    <definedName name="K5dug19" localSheetId="2">#REF!</definedName>
    <definedName name="K5dug19">#REF!</definedName>
    <definedName name="K5dug2" localSheetId="2">#REF!</definedName>
    <definedName name="K5dug2">#REF!</definedName>
    <definedName name="K5dug20" localSheetId="2">#REF!</definedName>
    <definedName name="K5dug20">#REF!</definedName>
    <definedName name="K5dug21" localSheetId="2">#REF!</definedName>
    <definedName name="K5dug21">#REF!</definedName>
    <definedName name="K5dug22" localSheetId="2">#REF!</definedName>
    <definedName name="K5dug22">#REF!</definedName>
    <definedName name="K5dug23" localSheetId="2">#REF!</definedName>
    <definedName name="K5dug23">#REF!</definedName>
    <definedName name="K5dug24" localSheetId="2">#REF!</definedName>
    <definedName name="K5dug24">#REF!</definedName>
    <definedName name="K5dug25" localSheetId="2">#REF!</definedName>
    <definedName name="K5dug25">#REF!</definedName>
    <definedName name="K5dug3" localSheetId="2">#REF!</definedName>
    <definedName name="K5dug3">#REF!</definedName>
    <definedName name="K5dug4" localSheetId="2">#REF!</definedName>
    <definedName name="K5dug4">#REF!</definedName>
    <definedName name="K5dug5" localSheetId="2">#REF!</definedName>
    <definedName name="K5dug5">#REF!</definedName>
    <definedName name="K5dug6" localSheetId="2">#REF!</definedName>
    <definedName name="K5dug6">#REF!</definedName>
    <definedName name="K5dug7" localSheetId="2">#REF!</definedName>
    <definedName name="K5dug7">#REF!</definedName>
    <definedName name="K5dug8" localSheetId="2">#REF!</definedName>
    <definedName name="K5dug8">#REF!</definedName>
    <definedName name="K5dug9" localSheetId="2">#REF!</definedName>
    <definedName name="K5dug9">#REF!</definedName>
    <definedName name="K5kta1" localSheetId="2">#REF!</definedName>
    <definedName name="K5kta1">#REF!</definedName>
    <definedName name="K5kta10" localSheetId="2">#REF!</definedName>
    <definedName name="K5kta10">#REF!</definedName>
    <definedName name="K5kta11" localSheetId="2">#REF!</definedName>
    <definedName name="K5kta11">#REF!</definedName>
    <definedName name="K5kta12" localSheetId="2">#REF!</definedName>
    <definedName name="K5kta12">#REF!</definedName>
    <definedName name="K5kta13" localSheetId="2">#REF!</definedName>
    <definedName name="K5kta13">#REF!</definedName>
    <definedName name="K5kta14" localSheetId="2">#REF!</definedName>
    <definedName name="K5kta14">#REF!</definedName>
    <definedName name="K5kta15" localSheetId="2">#REF!</definedName>
    <definedName name="K5kta15">#REF!</definedName>
    <definedName name="K5kta16" localSheetId="2">#REF!</definedName>
    <definedName name="K5kta16">#REF!</definedName>
    <definedName name="K5kta17" localSheetId="2">#REF!</definedName>
    <definedName name="K5kta17">#REF!</definedName>
    <definedName name="K5kta18" localSheetId="2">#REF!</definedName>
    <definedName name="K5kta18">#REF!</definedName>
    <definedName name="K5kta19" localSheetId="2">#REF!</definedName>
    <definedName name="K5kta19">#REF!</definedName>
    <definedName name="K5kta2" localSheetId="2">#REF!</definedName>
    <definedName name="K5kta2">#REF!</definedName>
    <definedName name="K5kta20" localSheetId="2">#REF!</definedName>
    <definedName name="K5kta20">#REF!</definedName>
    <definedName name="K5kta21" localSheetId="2">#REF!</definedName>
    <definedName name="K5kta21">#REF!</definedName>
    <definedName name="K5kta22" localSheetId="2">#REF!</definedName>
    <definedName name="K5kta22">#REF!</definedName>
    <definedName name="K5kta23" localSheetId="2">#REF!</definedName>
    <definedName name="K5kta23">#REF!</definedName>
    <definedName name="K5kta24" localSheetId="2">#REF!</definedName>
    <definedName name="K5kta24">#REF!</definedName>
    <definedName name="K5kta25" localSheetId="2">#REF!</definedName>
    <definedName name="K5kta25">#REF!</definedName>
    <definedName name="K5kta3" localSheetId="2">#REF!</definedName>
    <definedName name="K5kta3">#REF!</definedName>
    <definedName name="K5kta4" localSheetId="2">#REF!</definedName>
    <definedName name="K5kta4">#REF!</definedName>
    <definedName name="K5kta5" localSheetId="2">#REF!</definedName>
    <definedName name="K5kta5">#REF!</definedName>
    <definedName name="K5kta6" localSheetId="2">#REF!</definedName>
    <definedName name="K5kta6">#REF!</definedName>
    <definedName name="K5kta7" localSheetId="2">#REF!</definedName>
    <definedName name="K5kta7">#REF!</definedName>
    <definedName name="K5kta8" localSheetId="2">#REF!</definedName>
    <definedName name="K5kta8">#REF!</definedName>
    <definedName name="K5kta9" localSheetId="2">#REF!</definedName>
    <definedName name="K5kta9">#REF!</definedName>
    <definedName name="K5OD1" localSheetId="2">#REF!</definedName>
    <definedName name="K5OD1">#REF!</definedName>
    <definedName name="K5OD10" localSheetId="2">#REF!</definedName>
    <definedName name="K5OD10">#REF!</definedName>
    <definedName name="K5OD11" localSheetId="2">#REF!</definedName>
    <definedName name="K5OD11">#REF!</definedName>
    <definedName name="K5OD12" localSheetId="2">#REF!</definedName>
    <definedName name="K5OD12">#REF!</definedName>
    <definedName name="K5OD13" localSheetId="2">#REF!</definedName>
    <definedName name="K5OD13">#REF!</definedName>
    <definedName name="K5OD14" localSheetId="2">#REF!</definedName>
    <definedName name="K5OD14">#REF!</definedName>
    <definedName name="K5OD15" localSheetId="2">#REF!</definedName>
    <definedName name="K5OD15">#REF!</definedName>
    <definedName name="K5OD16" localSheetId="2">#REF!</definedName>
    <definedName name="K5OD16">#REF!</definedName>
    <definedName name="K5OD17" localSheetId="2">#REF!</definedName>
    <definedName name="K5OD17">#REF!</definedName>
    <definedName name="K5OD18" localSheetId="2">#REF!</definedName>
    <definedName name="K5OD18">#REF!</definedName>
    <definedName name="K5OD19" localSheetId="2">#REF!</definedName>
    <definedName name="K5OD19">#REF!</definedName>
    <definedName name="K5OD2" localSheetId="2">#REF!</definedName>
    <definedName name="K5OD2">#REF!</definedName>
    <definedName name="K5OD20" localSheetId="2">#REF!</definedName>
    <definedName name="K5OD20">#REF!</definedName>
    <definedName name="K5OD21" localSheetId="2">#REF!</definedName>
    <definedName name="K5OD21">#REF!</definedName>
    <definedName name="K5OD22" localSheetId="2">#REF!</definedName>
    <definedName name="K5OD22">#REF!</definedName>
    <definedName name="K5OD23" localSheetId="2">#REF!</definedName>
    <definedName name="K5OD23">#REF!</definedName>
    <definedName name="K5OD24" localSheetId="2">#REF!</definedName>
    <definedName name="K5OD24">#REF!</definedName>
    <definedName name="K5OD25" localSheetId="2">#REF!</definedName>
    <definedName name="K5OD25">#REF!</definedName>
    <definedName name="K5OD3" localSheetId="2">#REF!</definedName>
    <definedName name="K5OD3">#REF!</definedName>
    <definedName name="K5OD4" localSheetId="2">#REF!</definedName>
    <definedName name="K5OD4">#REF!</definedName>
    <definedName name="K5OD5" localSheetId="2">#REF!</definedName>
    <definedName name="K5OD5">#REF!</definedName>
    <definedName name="K5OD6" localSheetId="2">#REF!</definedName>
    <definedName name="K5OD6">#REF!</definedName>
    <definedName name="K5OD7" localSheetId="2">#REF!</definedName>
    <definedName name="K5OD7">#REF!</definedName>
    <definedName name="K5OD8" localSheetId="2">#REF!</definedName>
    <definedName name="K5OD8">#REF!</definedName>
    <definedName name="K5OD9" localSheetId="2">#REF!</definedName>
    <definedName name="K5OD9">#REF!</definedName>
    <definedName name="korisnik.je.početnik" localSheetId="2">#REF!</definedName>
    <definedName name="korisnik.je.početnik">#REF!</definedName>
    <definedName name="Korisnik.je.početnik?" localSheetId="3">#REF!</definedName>
    <definedName name="Korisnik.je.početnik?" localSheetId="2">#REF!</definedName>
    <definedName name="Korisnik.je.početnik?">#REF!</definedName>
    <definedName name="početnik" localSheetId="2">#REF!</definedName>
    <definedName name="početnik">#REF!</definedName>
    <definedName name="_xlnm.Print_Area" localSheetId="0">' PLAN NABAVE-TTIP'!$A$2:$I$90</definedName>
    <definedName name="sp.mehanizacija" localSheetId="3">#REF!</definedName>
    <definedName name="sp.mehanizacija" localSheetId="2">#REF!</definedName>
    <definedName name="sp.mehanizacija">#REF!</definedName>
    <definedName name="sp.ostalo" localSheetId="3">#REF!</definedName>
    <definedName name="sp.ostalo" localSheetId="2">#REF!</definedName>
    <definedName name="sp.ostalo">#REF!</definedName>
    <definedName name="sp.ostalo.oprema" localSheetId="3">#REF!</definedName>
    <definedName name="sp.ostalo.oprema" localSheetId="2">#REF!</definedName>
    <definedName name="sp.ostalo.oprema">#REF!</definedName>
    <definedName name="sp.uređenje" localSheetId="3">#REF!</definedName>
    <definedName name="sp.uređenje" localSheetId="2">#REF!</definedName>
    <definedName name="sp.uređenje">#REF!</definedName>
    <definedName name="UZGOJ_CVIJEĆA__UKRASNOG_BILJA__LJEKOVITOG__ZAČINSKOG_I_AROMATIČNOG_BILJA__SA_PRIPADAJUĆOM_OPREMOM_I_INFRASTRUKTUROM_U_SKLOPU_POLJOPRIVREDNOG_GOSPODARSTVA" localSheetId="2">#REF!</definedName>
    <definedName name="UZGOJ_CVIJEĆA__UKRASNOG_BILJA__LJEKOVITOG__ZAČINSKOG_I_AROMATIČNOG_BILJA__SA_PRIPADAJUĆOM_OPREMOM_I_INFRASTRUKTUROM_U_SKLOPU_POLJOPRIVREDNOG_GOSPODARSTVA">#REF!</definedName>
    <definedName name="vp.građenje1" localSheetId="3">#REF!</definedName>
    <definedName name="vp.građenje1" localSheetId="2">#REF!</definedName>
    <definedName name="vp.građenje1">#REF!</definedName>
    <definedName name="vp.građenje2" localSheetId="3">#REF!</definedName>
    <definedName name="vp.građenje2" localSheetId="2">#REF!</definedName>
    <definedName name="vp.građenje2">#REF!</definedName>
    <definedName name="vp.građenje3" localSheetId="3">#REF!</definedName>
    <definedName name="vp.građenje3" localSheetId="2">#REF!</definedName>
    <definedName name="vp.građenje3">#REF!</definedName>
    <definedName name="vp.mehanizacija" localSheetId="3">#REF!</definedName>
    <definedName name="vp.mehanizacija" localSheetId="2">#REF!</definedName>
    <definedName name="vp.mehanizacija">#REF!</definedName>
    <definedName name="vp.nasadi" localSheetId="3">#REF!</definedName>
    <definedName name="vp.nasadi" localSheetId="2">#REF!</definedName>
    <definedName name="vp.nasadi">#REF!</definedName>
    <definedName name="vp.navodnjavanje" localSheetId="3">#REF!</definedName>
    <definedName name="vp.navodnjavanje" localSheetId="2">#REF!</definedName>
    <definedName name="vp.navodnjavanje">#REF!</definedName>
    <definedName name="vp.oprema1" localSheetId="3">#REF!</definedName>
    <definedName name="vp.oprema1" localSheetId="2">#REF!</definedName>
    <definedName name="vp.oprema1">#REF!</definedName>
    <definedName name="vp.oprema2" localSheetId="3">#REF!</definedName>
    <definedName name="vp.oprema2" localSheetId="2">#REF!</definedName>
    <definedName name="vp.oprema2">#REF!</definedName>
    <definedName name="vp.oprema3" localSheetId="3">#REF!</definedName>
    <definedName name="vp.oprema3" localSheetId="2">#REF!</definedName>
    <definedName name="vp.oprema3">#REF!</definedName>
    <definedName name="vp.zemljište" localSheetId="3">#REF!</definedName>
    <definedName name="vp.zemljište" localSheetId="2">#REF!</definedName>
    <definedName name="vp.zemljište">#REF!</definedName>
    <definedName name="životinje.gradnja" localSheetId="3">#REF!</definedName>
    <definedName name="životinje.gradnja" localSheetId="2">#REF!</definedName>
    <definedName name="životinje.gradnja">#REF!</definedName>
    <definedName name="životinje.građenje" localSheetId="3">#REF!</definedName>
    <definedName name="životinje.građenje" localSheetId="2">#REF!</definedName>
    <definedName name="životinje.građenje">#REF!</definedName>
    <definedName name="životinje.oprema" localSheetId="3">#REF!</definedName>
    <definedName name="životinje.oprema" localSheetId="2">#REF!</definedName>
    <definedName name="životinje.oprema">#REF!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 l="1"/>
  <c r="D5" i="1" l="1"/>
  <c r="I5" i="1" l="1"/>
  <c r="I81" i="1"/>
  <c r="I80" i="1"/>
  <c r="D81" i="1"/>
  <c r="D80" i="1"/>
  <c r="D49" i="1"/>
  <c r="I77" i="1" l="1"/>
  <c r="I58" i="1"/>
  <c r="I55" i="1"/>
  <c r="I52" i="1"/>
  <c r="I49" i="1"/>
  <c r="D67" i="1" l="1"/>
  <c r="I67" i="1"/>
  <c r="J47" i="1" l="1"/>
  <c r="J48" i="1"/>
  <c r="V46" i="1"/>
  <c r="U46" i="1"/>
  <c r="V5" i="1"/>
  <c r="U5" i="1"/>
  <c r="D46" i="1" l="1"/>
  <c r="D68" i="1" l="1"/>
  <c r="V58" i="1"/>
  <c r="U58" i="1"/>
  <c r="V55" i="1"/>
  <c r="U55" i="1"/>
  <c r="V52" i="1"/>
  <c r="U52" i="1"/>
  <c r="V49" i="1"/>
  <c r="U49" i="1"/>
  <c r="D58" i="1" l="1"/>
  <c r="D55" i="1"/>
  <c r="D52" i="1" l="1"/>
  <c r="D71" i="1" l="1"/>
  <c r="D86" i="1"/>
  <c r="D70" i="1"/>
  <c r="D72" i="1" l="1"/>
  <c r="D73" i="1" s="1"/>
  <c r="D74" i="1" s="1"/>
  <c r="D82" i="1" l="1"/>
  <c r="D84" i="1" s="1"/>
  <c r="I46" i="1"/>
  <c r="D88" i="1" l="1"/>
  <c r="D89" i="1" s="1"/>
  <c r="D87" i="1"/>
  <c r="I68" i="1"/>
  <c r="I71" i="1" s="1"/>
  <c r="I86" i="1"/>
  <c r="I70" i="1" l="1"/>
  <c r="I69" i="1"/>
  <c r="J50" i="1"/>
  <c r="J54" i="1"/>
  <c r="J53" i="1"/>
  <c r="J51" i="1"/>
  <c r="I72" i="1"/>
  <c r="I73" i="1" l="1"/>
  <c r="I74" i="1" s="1"/>
  <c r="J57" i="1"/>
  <c r="J56" i="1"/>
  <c r="I75" i="1" l="1"/>
  <c r="I78" i="1" l="1"/>
  <c r="I79" i="1" s="1"/>
  <c r="K45" i="1" s="1"/>
  <c r="M45" i="1" s="1"/>
  <c r="O45" i="1" l="1"/>
  <c r="P45" i="1" s="1"/>
  <c r="K38" i="1"/>
  <c r="M38" i="1" s="1"/>
  <c r="K21" i="1"/>
  <c r="M21" i="1" s="1"/>
  <c r="O21" i="1" s="1"/>
  <c r="P21" i="1" s="1"/>
  <c r="K25" i="1"/>
  <c r="M25" i="1" s="1"/>
  <c r="O25" i="1" s="1"/>
  <c r="P25" i="1" s="1"/>
  <c r="K29" i="1"/>
  <c r="M29" i="1" s="1"/>
  <c r="O29" i="1" s="1"/>
  <c r="P29" i="1" s="1"/>
  <c r="K11" i="1"/>
  <c r="M11" i="1" s="1"/>
  <c r="K15" i="1"/>
  <c r="M15" i="1" s="1"/>
  <c r="K22" i="1"/>
  <c r="M22" i="1" s="1"/>
  <c r="O22" i="1" s="1"/>
  <c r="P22" i="1" s="1"/>
  <c r="K26" i="1"/>
  <c r="M26" i="1" s="1"/>
  <c r="O26" i="1" s="1"/>
  <c r="P26" i="1" s="1"/>
  <c r="K12" i="1"/>
  <c r="M12" i="1" s="1"/>
  <c r="K16" i="1"/>
  <c r="M16" i="1" s="1"/>
  <c r="K41" i="1"/>
  <c r="M41" i="1" s="1"/>
  <c r="K23" i="1"/>
  <c r="M23" i="1" s="1"/>
  <c r="O23" i="1" s="1"/>
  <c r="P23" i="1" s="1"/>
  <c r="K27" i="1"/>
  <c r="M27" i="1" s="1"/>
  <c r="O27" i="1" s="1"/>
  <c r="P27" i="1" s="1"/>
  <c r="K13" i="1"/>
  <c r="M13" i="1" s="1"/>
  <c r="K17" i="1"/>
  <c r="M17" i="1" s="1"/>
  <c r="K44" i="1"/>
  <c r="M44" i="1" s="1"/>
  <c r="K42" i="1"/>
  <c r="M42" i="1" s="1"/>
  <c r="K37" i="1"/>
  <c r="M37" i="1" s="1"/>
  <c r="K24" i="1"/>
  <c r="M24" i="1" s="1"/>
  <c r="K28" i="1"/>
  <c r="M28" i="1" s="1"/>
  <c r="O28" i="1" s="1"/>
  <c r="P28" i="1" s="1"/>
  <c r="K10" i="1"/>
  <c r="M10" i="1" s="1"/>
  <c r="K14" i="1"/>
  <c r="M14" i="1" s="1"/>
  <c r="K18" i="1"/>
  <c r="M18" i="1" s="1"/>
  <c r="O18" i="1" s="1"/>
  <c r="P18" i="1" s="1"/>
  <c r="K20" i="1"/>
  <c r="M20" i="1" s="1"/>
  <c r="O20" i="1" s="1"/>
  <c r="P20" i="1" s="1"/>
  <c r="K40" i="1"/>
  <c r="M40" i="1" s="1"/>
  <c r="K36" i="1"/>
  <c r="K51" i="1"/>
  <c r="M51" i="1" s="1"/>
  <c r="O51" i="1" s="1"/>
  <c r="P51" i="1" s="1"/>
  <c r="K56" i="1"/>
  <c r="M56" i="1" s="1"/>
  <c r="O56" i="1" s="1"/>
  <c r="P56" i="1" s="1"/>
  <c r="K53" i="1"/>
  <c r="M53" i="1" s="1"/>
  <c r="O53" i="1" s="1"/>
  <c r="P53" i="1" s="1"/>
  <c r="K47" i="1"/>
  <c r="M47" i="1" s="1"/>
  <c r="O47" i="1" s="1"/>
  <c r="P47" i="1" s="1"/>
  <c r="K50" i="1"/>
  <c r="M50" i="1" s="1"/>
  <c r="O50" i="1" s="1"/>
  <c r="P50" i="1" s="1"/>
  <c r="K33" i="1"/>
  <c r="M33" i="1" s="1"/>
  <c r="O33" i="1" s="1"/>
  <c r="P33" i="1" s="1"/>
  <c r="K57" i="1"/>
  <c r="M57" i="1" s="1"/>
  <c r="O57" i="1" s="1"/>
  <c r="P57" i="1" s="1"/>
  <c r="K31" i="1"/>
  <c r="M31" i="1" s="1"/>
  <c r="O31" i="1" s="1"/>
  <c r="P31" i="1" s="1"/>
  <c r="O38" i="1"/>
  <c r="P38" i="1" s="1"/>
  <c r="K32" i="1"/>
  <c r="M32" i="1" s="1"/>
  <c r="O32" i="1" s="1"/>
  <c r="P32" i="1" s="1"/>
  <c r="K54" i="1"/>
  <c r="M54" i="1" s="1"/>
  <c r="O54" i="1" s="1"/>
  <c r="P54" i="1" s="1"/>
  <c r="O37" i="1"/>
  <c r="P37" i="1" s="1"/>
  <c r="K48" i="1"/>
  <c r="M48" i="1" s="1"/>
  <c r="O48" i="1" s="1"/>
  <c r="P48" i="1" s="1"/>
  <c r="K9" i="1"/>
  <c r="M9" i="1" s="1"/>
  <c r="O9" i="1" s="1"/>
  <c r="P9" i="1" s="1"/>
  <c r="Z37" i="1"/>
  <c r="P49" i="1" l="1"/>
  <c r="O41" i="1"/>
  <c r="P41" i="1" s="1"/>
  <c r="O44" i="1"/>
  <c r="P44" i="1" s="1"/>
  <c r="O24" i="1"/>
  <c r="P24" i="1" s="1"/>
  <c r="O17" i="1"/>
  <c r="P17" i="1" s="1"/>
  <c r="M36" i="1"/>
  <c r="O36" i="1" s="1"/>
  <c r="P36" i="1" s="1"/>
  <c r="O14" i="1"/>
  <c r="P14" i="1" s="1"/>
  <c r="O13" i="1"/>
  <c r="P13" i="1" s="1"/>
  <c r="O16" i="1"/>
  <c r="P16" i="1" s="1"/>
  <c r="O15" i="1"/>
  <c r="P15" i="1" s="1"/>
  <c r="O42" i="1"/>
  <c r="P42" i="1" s="1"/>
  <c r="O40" i="1"/>
  <c r="P40" i="1" s="1"/>
  <c r="O10" i="1"/>
  <c r="P10" i="1" s="1"/>
  <c r="O12" i="1"/>
  <c r="P12" i="1" s="1"/>
  <c r="O11" i="1"/>
  <c r="P11" i="1" s="1"/>
  <c r="P55" i="1"/>
  <c r="P52" i="1"/>
  <c r="P46" i="1"/>
  <c r="P5" i="1" l="1"/>
  <c r="I82" i="1" s="1"/>
  <c r="I84" i="1" s="1"/>
  <c r="I85" i="1" l="1"/>
  <c r="I88" i="1" s="1"/>
  <c r="I89" i="1" s="1"/>
  <c r="I87" i="1" l="1"/>
</calcChain>
</file>

<file path=xl/sharedStrings.xml><?xml version="1.0" encoding="utf-8"?>
<sst xmlns="http://schemas.openxmlformats.org/spreadsheetml/2006/main" count="482" uniqueCount="468">
  <si>
    <t>A</t>
  </si>
  <si>
    <t>B</t>
  </si>
  <si>
    <t>C</t>
  </si>
  <si>
    <t>D</t>
  </si>
  <si>
    <t>E</t>
  </si>
  <si>
    <t>F</t>
  </si>
  <si>
    <t>H</t>
  </si>
  <si>
    <t>I</t>
  </si>
  <si>
    <t>J</t>
  </si>
  <si>
    <t>K</t>
  </si>
  <si>
    <t>L</t>
  </si>
  <si>
    <t>M</t>
  </si>
  <si>
    <t>N</t>
  </si>
  <si>
    <t>O</t>
  </si>
  <si>
    <t>P</t>
  </si>
  <si>
    <t>R</t>
  </si>
  <si>
    <t>Naziv ponuditelja</t>
  </si>
  <si>
    <t>Datum odabrane  ponude</t>
  </si>
  <si>
    <t>Broj odabrane ponude</t>
  </si>
  <si>
    <t>AA</t>
  </si>
  <si>
    <t>W</t>
  </si>
  <si>
    <t>Q</t>
  </si>
  <si>
    <t>X</t>
  </si>
  <si>
    <t>Naziva troška prema ponudi</t>
  </si>
  <si>
    <t>RED</t>
  </si>
  <si>
    <t>Z</t>
  </si>
  <si>
    <t>Y</t>
  </si>
  <si>
    <t>Opremanje</t>
  </si>
  <si>
    <t>Troškovi pripreme dokumentacije</t>
  </si>
  <si>
    <t>Troškovi pripreme poslovnog plana</t>
  </si>
  <si>
    <t>Kod troška</t>
  </si>
  <si>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</si>
  <si>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</si>
  <si>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</si>
  <si>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</si>
  <si>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</si>
  <si>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</si>
  <si>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</si>
  <si>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</si>
  <si>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</si>
  <si>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Tečajna lista - ECB</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</si>
  <si>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</si>
  <si>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</si>
  <si>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</si>
  <si>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</si>
  <si>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</si>
  <si>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</si>
  <si>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</si>
  <si>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</si>
  <si>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</si>
  <si>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</si>
  <si>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</si>
  <si>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</si>
  <si>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</si>
  <si>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</si>
  <si>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</si>
  <si>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</si>
  <si>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</si>
  <si>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</si>
  <si>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</si>
  <si>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</si>
  <si>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</si>
  <si>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</si>
  <si>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</si>
  <si>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</si>
  <si>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</si>
  <si>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</si>
  <si>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</si>
  <si>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</si>
  <si>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</si>
  <si>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</si>
  <si>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</si>
  <si>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</si>
  <si>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</si>
  <si>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</si>
  <si>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</si>
  <si>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</si>
  <si>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</si>
  <si>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</si>
  <si>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</si>
  <si>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</si>
  <si>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</si>
  <si>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</si>
  <si>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</si>
  <si>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</si>
  <si>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</si>
  <si>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</si>
  <si>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</si>
  <si>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</si>
  <si>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</si>
  <si>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</si>
  <si>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</si>
  <si>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</si>
  <si>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</si>
  <si>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</si>
  <si>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</si>
  <si>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</si>
  <si>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</si>
  <si>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</si>
  <si>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</si>
  <si>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</si>
  <si>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</si>
  <si>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</si>
  <si>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</si>
  <si>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</si>
  <si>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</si>
  <si>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</si>
  <si>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</si>
  <si>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</si>
  <si>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</si>
  <si>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</si>
  <si>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</si>
  <si>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</si>
  <si>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</si>
  <si>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</si>
  <si>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</si>
  <si>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</si>
  <si>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</si>
  <si>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</si>
  <si>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</si>
  <si>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</si>
  <si>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</si>
  <si>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</si>
  <si>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</si>
  <si>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</si>
  <si>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</si>
  <si>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</si>
  <si>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</si>
  <si>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</si>
  <si>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</si>
  <si>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</si>
  <si>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</si>
  <si>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</si>
  <si>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</si>
  <si>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</si>
  <si>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</si>
  <si>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</si>
  <si>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</si>
  <si>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</si>
  <si>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</si>
  <si>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</si>
  <si>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</si>
  <si>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</si>
  <si>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</si>
  <si>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</si>
  <si>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</si>
  <si>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</si>
  <si>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</si>
  <si>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</si>
  <si>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</si>
  <si>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</si>
  <si>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</si>
  <si>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</si>
  <si>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</si>
  <si>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</si>
  <si>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</si>
  <si>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</si>
  <si>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</si>
  <si>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</si>
  <si>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</si>
  <si>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</si>
  <si>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</si>
  <si>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</si>
  <si>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</si>
  <si>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</si>
  <si>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</si>
  <si>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</si>
  <si>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</si>
  <si>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</si>
  <si>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</si>
  <si>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</si>
  <si>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</si>
  <si>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</si>
  <si>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</si>
  <si>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</si>
  <si>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</si>
  <si>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</si>
  <si>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</si>
  <si>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</si>
  <si>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</si>
  <si>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</si>
  <si>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</si>
  <si>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</si>
  <si>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</si>
  <si>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</si>
  <si>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</si>
  <si>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</si>
  <si>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</si>
  <si>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</si>
  <si>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</si>
  <si>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</si>
  <si>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</si>
  <si>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</si>
  <si>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</si>
  <si>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</si>
  <si>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[upisati naziv tipa operacije iz LRS koji je sukladan tipu operacije 4.1.1.]</t>
  </si>
  <si>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</si>
  <si>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</si>
  <si>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</si>
  <si>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</si>
  <si>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</si>
  <si>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</si>
  <si>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</si>
  <si>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</si>
  <si>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</si>
  <si>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</si>
  <si>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</si>
  <si>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</si>
  <si>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</si>
  <si>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</si>
  <si>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</si>
  <si>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</si>
  <si>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</si>
  <si>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</si>
  <si>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</si>
  <si>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</si>
  <si>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</si>
  <si>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</si>
  <si>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</si>
  <si>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</si>
  <si>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</si>
  <si>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</si>
  <si>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</si>
  <si>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</si>
  <si>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</si>
  <si>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</si>
  <si>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</si>
  <si>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</si>
  <si>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</si>
  <si>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</si>
  <si>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</si>
  <si>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</si>
  <si>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</si>
  <si>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</si>
  <si>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</si>
  <si>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</si>
  <si>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</si>
  <si>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</si>
  <si>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</si>
  <si>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</si>
  <si>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</si>
  <si>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</si>
  <si>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</si>
  <si>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</si>
  <si>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</si>
  <si>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</si>
  <si>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</si>
  <si>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</si>
  <si>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</si>
  <si>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</si>
  <si>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</si>
  <si>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</si>
  <si>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</si>
  <si>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</si>
  <si>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</si>
  <si>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</si>
  <si>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</si>
  <si>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</si>
  <si>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</si>
  <si>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</si>
  <si>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</si>
  <si>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</si>
  <si>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</si>
  <si>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</si>
  <si>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</si>
  <si>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</si>
  <si>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</si>
  <si>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</si>
  <si>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</si>
  <si>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</si>
  <si>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</si>
  <si>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</si>
  <si>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</si>
  <si>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</si>
  <si>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</si>
  <si>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</si>
  <si>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</si>
  <si>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</si>
  <si>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</si>
  <si>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</si>
  <si>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</si>
  <si>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</si>
  <si>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</si>
  <si>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</si>
  <si>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</si>
  <si>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</si>
  <si>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</si>
  <si>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</si>
  <si>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</si>
  <si>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</si>
  <si>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</si>
  <si>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</si>
  <si>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</si>
  <si>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</si>
  <si>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</si>
  <si>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</si>
  <si>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</si>
  <si>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</si>
  <si>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</si>
  <si>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</si>
  <si>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</si>
  <si>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</si>
  <si>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</si>
  <si>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</si>
  <si>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</si>
  <si>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</si>
  <si>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</si>
  <si>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</si>
  <si>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</si>
  <si>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</si>
  <si>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</si>
  <si>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</si>
  <si>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</si>
  <si>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</si>
  <si>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</si>
  <si>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</si>
  <si>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</si>
  <si>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</si>
  <si>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</si>
  <si>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</si>
  <si>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</si>
  <si>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</si>
  <si>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</si>
  <si>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</si>
  <si>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</si>
  <si>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</si>
  <si>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</si>
  <si>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</si>
  <si>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</si>
  <si>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</si>
  <si>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</si>
  <si>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</si>
  <si>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</si>
  <si>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</si>
  <si>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</si>
  <si>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</si>
  <si>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</si>
  <si>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</si>
  <si>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</si>
  <si>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</si>
  <si>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</si>
  <si>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</si>
  <si>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</si>
  <si>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</si>
  <si>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</si>
  <si>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</si>
  <si>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</si>
  <si>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</si>
  <si>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</si>
  <si>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</si>
  <si>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</si>
  <si>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</si>
  <si>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</si>
  <si>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</si>
  <si>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</si>
  <si>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</si>
  <si>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</si>
  <si>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</si>
  <si>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</si>
  <si>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</si>
  <si>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</si>
  <si>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</si>
  <si>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</si>
  <si>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</si>
  <si>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</si>
  <si>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</si>
  <si>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</si>
  <si>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</si>
  <si>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</si>
  <si>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</si>
  <si>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</si>
  <si>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</si>
  <si>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</si>
  <si>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</si>
  <si>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</si>
  <si>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</si>
  <si>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</si>
  <si>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</si>
  <si>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</si>
  <si>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</si>
  <si>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</si>
  <si>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</si>
  <si>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</si>
  <si>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</si>
  <si>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</si>
  <si>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</si>
  <si>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</si>
  <si>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</si>
  <si>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</si>
  <si>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</si>
  <si>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</si>
  <si>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</si>
  <si>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</si>
  <si>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</si>
  <si>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</si>
  <si>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</si>
  <si>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</si>
  <si>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</si>
  <si>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</si>
  <si>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</si>
  <si>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</si>
  <si>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</si>
  <si>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</si>
  <si>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</si>
  <si>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</si>
  <si>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</si>
  <si>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</si>
  <si>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</si>
  <si>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</si>
  <si>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</si>
  <si>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</si>
  <si>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</si>
  <si>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</si>
  <si>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</si>
  <si>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</si>
  <si>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</si>
  <si>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</si>
  <si>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</si>
  <si>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 prilagodba novouvedenim standardima u skladu s člankom 17. Uredbe (EU) br. 1305/2013</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</si>
  <si>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</si>
  <si>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</si>
  <si>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</si>
  <si>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</si>
  <si>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</si>
  <si>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t>Procijenjeni iznos nabave u kunama
(s PDV-om ako je PDV prihvatljiv ili bez PDV-a ako nije prihvatljiv)</t>
  </si>
  <si>
    <t>Iznos troška u kunama
(s PDV-om ako je PDV prihvatljiv ili bez PDV-a ako nije prihvatljiv)</t>
  </si>
  <si>
    <t xml:space="preserve">Primljena/dodijeljena javna potpora iz drugih javnih izvora za pojedini trošak </t>
  </si>
  <si>
    <t>Najviši iznos potpore po trošku s uračunatim svim potporama iz drugih izvora za iste troškove prije primjene fin. korekcije</t>
  </si>
  <si>
    <t>Stopa financijske korekcije ako je izrečena u ovoj fazi</t>
  </si>
  <si>
    <t>Iznos financijske korekcije izračunat primjenom izrečene stope financijske korekcije korekcije ili izražen u apsolutnom iznosu</t>
  </si>
  <si>
    <t>Iznos potpore po trošku s uračunatom financijskom korekcijom</t>
  </si>
  <si>
    <t xml:space="preserve">FAZA I - PLAN NABAVE </t>
  </si>
  <si>
    <t>FAZA II - TABLICA TROŠKOVA I IZRAČUNA POTPORE</t>
  </si>
  <si>
    <t>Najviši iznos potpore po trošku prije primljene potpore iz drugih izvora za iste troškove i prije primjene fin. korekcije</t>
  </si>
  <si>
    <t>HIDE!!!!</t>
  </si>
  <si>
    <t>STUPAC "L" HIDE!!!</t>
  </si>
  <si>
    <t>HIDE "105"!!!!</t>
  </si>
  <si>
    <t>HIDE "105"</t>
  </si>
  <si>
    <t>HIDE "106"</t>
  </si>
  <si>
    <t>HIDE "102"</t>
  </si>
  <si>
    <t>A) Sektor prerade i/ili marketinga i/ili izravne prodaje proizvoda</t>
  </si>
  <si>
    <t>A) Sektor usluga u poljoprivrednim/ šumarskim djelatnostima</t>
  </si>
  <si>
    <t>A) Sektor usluga u veterinarskim djelatnostima</t>
  </si>
  <si>
    <t>A) Sektor usluga u društvenim djelatnostima</t>
  </si>
  <si>
    <t>A) Sektor usluga u intelektualnim djelatnostima</t>
  </si>
  <si>
    <t>A) Sektor tradicijskih i umjetničkih obrta</t>
  </si>
  <si>
    <t>A) Sektor turizma u ruralnom području</t>
  </si>
  <si>
    <r>
      <t xml:space="preserve">C) Ulaganje u kupnju nove poljoprivredne mehanizacije
</t>
    </r>
    <r>
      <rPr>
        <i/>
        <sz val="12"/>
        <color rgb="FF000000"/>
        <rFont val="Calibri"/>
        <family val="2"/>
        <scheme val="minor"/>
      </rPr>
      <t>NAPOMENA: Poljoprivredna mehanizacija su svi poljoprivredni pogonski i kombinirani strojevi (uključujući sve samostalne i/ili priključne strojeve, uređaje, oruđa i alate), oprema, vozila, transportna sredstva bez vlastitog pogona te drugi radni strojevi vezani uz pružanje dopunske djelatnosti u poljoprivredi, šumarstvu, komunalnim, građevinskim poslovioma poljoprivrednom mehanizacijom i dr.</t>
    </r>
  </si>
  <si>
    <t>D) Kupnja živih životinja u svrhu obavljanja usluga u ruralnim područjima</t>
  </si>
  <si>
    <t>E) Hardware i software koji omogućuje vođenje proizvodnih procesa te  izrada mrežne stranice u svrhu informiranja i promidžbe djelatnosti povezane s projektom</t>
  </si>
  <si>
    <r>
      <t xml:space="preserve">Ukupni iznos neprihvatljivih troškova 
</t>
    </r>
    <r>
      <rPr>
        <i/>
        <sz val="11"/>
        <color theme="1"/>
        <rFont val="Calibri"/>
        <family val="2"/>
        <scheme val="minor"/>
      </rPr>
      <t>(Pojašnjenje: Troškovi koji se ne nalaze na listi prihvatljivih troškova i/ili koji se nalaze, ali nisu prihvatljivi)</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</si>
  <si>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</si>
  <si>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r>
      <t xml:space="preserve">IZNOS POTPORE ZA DODJELU PRIJE DEMINIMIS POTPORE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</si>
  <si>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ZAPRIMLJENE POTPORE MALE VRIJEDNOSTI (DE MINIMIS POTPORE)
Pojašnjenje: 
</t>
    </r>
    <r>
      <rPr>
        <sz val="11"/>
        <rFont val="Calibri"/>
        <family val="2"/>
        <scheme val="minor"/>
      </rPr>
      <t>Upisati ukupni iznos zaprimljene potpore male vrijednosti (de minimis potpore) za poduzetnika (korisnika i svakog povezanog poduzeća) iz Izjave  o korištenim potporama male vrijednosti.
Ako su korisnik i svako povezano poduzeće u učitanoj Izjavi izjavili da nisu primili de minimis potporu u tekućoj i prethodne dvije fiskalne godine upisati "0"</t>
    </r>
    <r>
      <rPr>
        <b/>
        <sz val="11"/>
        <rFont val="Calibri"/>
        <family val="2"/>
        <charset val="238"/>
        <scheme val="minor"/>
      </rPr>
      <t>.</t>
    </r>
  </si>
  <si>
    <t>IZNOS POTPORE ZA DODJELU POSLIJE DEMINIMIS POTPORE</t>
  </si>
  <si>
    <t>AD</t>
  </si>
  <si>
    <t>AE</t>
  </si>
  <si>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Z  -  (Red Z * 0,05)  </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</si>
  <si>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AD</t>
    </r>
  </si>
  <si>
    <t>Naziv i opis predmeta nabave</t>
  </si>
  <si>
    <r>
      <t xml:space="preserve">B) Ulaganje u kupnju novih gospodarskih vozila i plovila, strojeva i opreme 
</t>
    </r>
    <r>
      <rPr>
        <i/>
        <sz val="12"/>
        <color rgb="FF000000"/>
        <rFont val="Calibri"/>
        <family val="2"/>
        <scheme val="minor"/>
      </rPr>
      <t xml:space="preserve">NAPOMENA: Korisnik upisuje procijenjeni iznos nabave, dok LAG limitira isti na maksimalno procijenjeni iznos iz Priloga VI. Natječaja. </t>
    </r>
  </si>
  <si>
    <r>
      <t xml:space="preserve">FAZA II   - TABLICA TROŠKOVA I IZRAČUNA POTPORE (TTIP) 
</t>
    </r>
    <r>
      <rPr>
        <i/>
        <sz val="14"/>
        <color theme="0" tint="-4.9989318521683403E-2"/>
        <rFont val="Calibri"/>
        <family val="2"/>
        <scheme val="minor"/>
      </rPr>
      <t>Podmjera 19.2. "Provedba operacija unutar CLLD strategije"
M19 - LEADER (CLLD)
APPRRR</t>
    </r>
  </si>
  <si>
    <r>
      <t xml:space="preserve">FAZA I  - PLAN NABAVE
</t>
    </r>
    <r>
      <rPr>
        <sz val="14"/>
        <color theme="0" tint="-4.9989318521683403E-2"/>
        <rFont val="Calibri"/>
        <family val="2"/>
        <scheme val="minor"/>
      </rPr>
      <t>Podmjera 19.2. "Provedba operacija unutar CLLD strategije"
M19 - LEADER (CLLD)
ODABRANI LAG
Popuniti FAZA I - PLAN NABAVE prilikom podnošenja Zahtjeva za potporu na LAG Natječaj</t>
    </r>
    <r>
      <rPr>
        <b/>
        <sz val="14"/>
        <color theme="0" tint="-4.9989318521683403E-2"/>
        <rFont val="Calibri"/>
        <family val="2"/>
        <scheme val="minor"/>
      </rPr>
      <t xml:space="preserve">
</t>
    </r>
    <r>
      <rPr>
        <i/>
        <sz val="14"/>
        <color theme="0" tint="-4.9989318521683403E-2"/>
        <rFont val="Calibri"/>
        <family val="2"/>
        <scheme val="minor"/>
      </rPr>
      <t/>
    </r>
  </si>
  <si>
    <t>ODABERITE SEKTOR ULAGANJA U PADAJUĆEM
 IZBORNIKU LIJEVO!!!</t>
  </si>
  <si>
    <r>
      <t xml:space="preserve">NAJVIŠI IZNOS POTPORE
Pojašnjenje:
Najviši iznos potpore je </t>
    </r>
    <r>
      <rPr>
        <b/>
        <sz val="11"/>
        <rFont val="Calibri"/>
        <family val="2"/>
      </rPr>
      <t>[</t>
    </r>
    <r>
      <rPr>
        <b/>
        <sz val="11"/>
        <color rgb="FFFF0000"/>
        <rFont val="Calibri"/>
        <family val="2"/>
        <charset val="238"/>
      </rPr>
      <t>5</t>
    </r>
    <r>
      <rPr>
        <b/>
        <sz val="11"/>
        <color rgb="FFFF0000"/>
        <rFont val="Calibri"/>
        <family val="2"/>
        <scheme val="minor"/>
      </rPr>
      <t>0.000 EUR</t>
    </r>
    <r>
      <rPr>
        <b/>
        <sz val="11"/>
        <rFont val="Calibri"/>
        <family val="2"/>
      </rPr>
      <t>]</t>
    </r>
    <r>
      <rPr>
        <b/>
        <sz val="11"/>
        <color rgb="FFFF0000"/>
        <rFont val="Calibri"/>
        <family val="2"/>
        <scheme val="minor"/>
      </rPr>
      <t xml:space="preserve"> </t>
    </r>
    <r>
      <rPr>
        <sz val="11"/>
        <rFont val="Calibri"/>
        <family val="2"/>
        <scheme val="minor"/>
      </rPr>
      <t xml:space="preserve">
Pojašnjenje: Najviši iznos javne potpore po projektu ne može biti viši od gore navedenog iznosa. 
Preračun u kune se vrši sukladno tečaju navedenom u redu H.</t>
    </r>
  </si>
  <si>
    <r>
      <t>NAJNIŽI IZNOS  POTPORE 
Pojašnjenje:
Najviši iznos potpore je [</t>
    </r>
    <r>
      <rPr>
        <b/>
        <sz val="11"/>
        <color rgb="FFFF0000"/>
        <rFont val="Calibri"/>
        <family val="2"/>
        <charset val="238"/>
        <scheme val="minor"/>
      </rPr>
      <t>20.000</t>
    </r>
    <r>
      <rPr>
        <b/>
        <sz val="11"/>
        <color rgb="FFFF0000"/>
        <rFont val="Calibri"/>
        <family val="2"/>
        <scheme val="minor"/>
      </rPr>
      <t xml:space="preserve"> EUR</t>
    </r>
    <r>
      <rPr>
        <b/>
        <sz val="11"/>
        <rFont val="Calibri"/>
        <family val="2"/>
        <scheme val="minor"/>
      </rPr>
      <t xml:space="preserve">] </t>
    </r>
    <r>
      <rPr>
        <b/>
        <sz val="11"/>
        <color theme="1"/>
        <rFont val="Calibri"/>
        <family val="2"/>
        <charset val="238"/>
        <scheme val="minor"/>
      </rPr>
      <t xml:space="preserve">
P</t>
    </r>
    <r>
      <rPr>
        <sz val="11"/>
        <color theme="1"/>
        <rFont val="Calibri"/>
        <family val="2"/>
        <scheme val="minor"/>
      </rPr>
      <t>reračunati u kune nsukladno tečaju iz reda H.</t>
    </r>
  </si>
  <si>
    <r>
      <t xml:space="preserve">INTENZITET POTPORE [ODABERI]
</t>
    </r>
    <r>
      <rPr>
        <b/>
        <i/>
        <sz val="11"/>
        <color theme="1"/>
        <rFont val="Calibri"/>
        <family val="2"/>
        <charset val="238"/>
        <scheme val="minor"/>
      </rPr>
      <t xml:space="preserve">Pojašnjenje: </t>
    </r>
    <r>
      <rPr>
        <i/>
        <sz val="11"/>
        <color theme="1"/>
        <rFont val="Calibri"/>
        <family val="2"/>
        <scheme val="minor"/>
      </rPr>
      <t>70%</t>
    </r>
    <r>
      <rPr>
        <i/>
        <sz val="11"/>
        <color theme="1"/>
        <rFont val="Calibri"/>
        <family val="2"/>
        <charset val="238"/>
        <scheme val="minor"/>
      </rPr>
      <t xml:space="preserve"> od ukupnih prihvatljivih troškova projekta, 90% za                                                                                                                                                             (a) ulaganja koja se odnose na preradu proizvoda,
b) ulaganja koja se odnose na ruralni turizam
c) za mlade poljoprivrednike
d) za poljoprivrednike visoke i više stručne spreme</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</si>
  <si>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t>
    </r>
    <r>
      <rPr>
        <i/>
        <sz val="11"/>
        <rFont val="Calibri"/>
        <family val="2"/>
        <scheme val="minor"/>
      </rPr>
      <t xml:space="preserve">Projekt ne smije biti veći od </t>
    </r>
    <r>
      <rPr>
        <i/>
        <sz val="11"/>
        <rFont val="Calibri"/>
        <family val="2"/>
      </rPr>
      <t>[</t>
    </r>
    <r>
      <rPr>
        <i/>
        <sz val="11"/>
        <rFont val="Calibri"/>
        <family val="2"/>
        <scheme val="minor"/>
      </rPr>
      <t>125.000</t>
    </r>
    <r>
      <rPr>
        <i/>
        <sz val="11"/>
        <rFont val="Calibri"/>
        <family val="2"/>
      </rPr>
      <t>] EUR</t>
    </r>
    <r>
      <rPr>
        <i/>
        <sz val="11"/>
        <rFont val="Calibri"/>
        <family val="2"/>
        <scheme val="minor"/>
      </rPr>
      <t xml:space="preserve"> (s PDV-om)</t>
    </r>
    <r>
      <rPr>
        <i/>
        <sz val="11"/>
        <color rgb="FFFF0000"/>
        <rFont val="Calibri"/>
        <family val="2"/>
        <scheme val="minor"/>
      </rPr>
      <t xml:space="preserve">
</t>
    </r>
    <r>
      <rPr>
        <i/>
        <sz val="11"/>
        <rFont val="Calibri"/>
        <family val="2"/>
        <scheme val="minor"/>
      </rPr>
      <t>Preračun u kune se vrši sukladno tečaju navedenom u redu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</si>
</sst>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0.00\ &quot;kn&quot;"/>
    <numFmt numFmtId="166" formatCode="0_ ;\-0\ "/>
    <numFmt numFmtId="167" formatCode="[$EUR]\ #,##0.00"/>
  </numFmts>
  <fonts count="65"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i/>
      <sz val="11"/>
      <name val="Calibri"/>
      <family val="2"/>
      <charset val="238"/>
      <scheme val="minor"/>
    </font>
    <font>
      <u/>
      <sz val="11"/>
      <color theme="10"/>
      <name val="Calibri"/>
      <family val="2"/>
      <charset val="238"/>
      <scheme val="minor"/>
    </font>
    <font>
      <sz val="10"/>
      <name val="Arial"/>
      <family val="2"/>
      <charset val="238"/>
    </font>
    <font>
      <sz val="10"/>
      <name val="Calibri"/>
      <family val="2"/>
      <charset val="238"/>
      <scheme val="minor"/>
    </font>
    <font>
      <sz val="11"/>
      <name val="Calibri"/>
      <family val="2"/>
      <charset val="238"/>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i/>
      <sz val="14"/>
      <color theme="0" tint="-4.9989318521683403E-2"/>
      <name val="Calibri"/>
      <family val="2"/>
      <scheme val="minor"/>
    </font>
    <font>
      <i/>
      <sz val="11"/>
      <color rgb="FFFF000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12"/>
      <color theme="1"/>
      <name val="Calibri"/>
      <family val="2"/>
      <charset val="238"/>
      <scheme val="minor"/>
    </font>
    <font>
      <sz val="14"/>
      <color theme="0" tint="-4.9989318521683403E-2"/>
      <name val="Calibri"/>
      <family val="2"/>
      <scheme val="minor"/>
    </font>
    <font>
      <b/>
      <sz val="11"/>
      <color rgb="FFFF0000"/>
      <name val="Calibri"/>
      <family val="2"/>
      <scheme val="minor"/>
    </font>
    <font>
      <i/>
      <sz val="11"/>
      <name val="Calibri"/>
      <family val="2"/>
    </font>
    <font>
      <sz val="11"/>
      <color theme="0"/>
      <name val="Calibri"/>
      <family val="2"/>
      <charset val="238"/>
      <scheme val="minor"/>
    </font>
    <font>
      <b/>
      <sz val="12"/>
      <color rgb="FF000000"/>
      <name val="Calibri"/>
      <family val="2"/>
      <scheme val="minor"/>
    </font>
    <font>
      <i/>
      <sz val="12"/>
      <color rgb="FF000000"/>
      <name val="Calibri"/>
      <family val="2"/>
      <scheme val="minor"/>
    </font>
    <font>
      <b/>
      <sz val="20"/>
      <color theme="1"/>
      <name val="Calibri"/>
      <family val="2"/>
      <charset val="238"/>
      <scheme val="minor"/>
    </font>
    <font>
      <b/>
      <sz val="11"/>
      <color rgb="FFFF0000"/>
      <name val="Calibri"/>
      <family val="2"/>
      <charset val="238"/>
    </font>
    <font>
      <b/>
      <sz val="11"/>
      <color rgb="FFFF0000"/>
      <name val="Calibri"/>
      <family val="2"/>
      <charset val="238"/>
      <scheme val="minor"/>
    </font>
    <font>
      <b/>
      <sz val="12"/>
      <name val="Calibri"/>
      <family val="2"/>
      <charset val="238"/>
      <scheme val="minor"/>
    </font>
  </fonts>
  <fills count="2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
      <patternFill patternType="solid">
        <fgColor rgb="FF00206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theme="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9" fontId="4" fillId="0" borderId="0" applyFont="0" applyFill="0" applyBorder="0" applyAlignment="0" applyProtection="0"/>
    <xf numFmtId="0" fontId="21" fillId="0" borderId="0" applyNumberFormat="0" applyFill="0" applyBorder="0" applyAlignment="0" applyProtection="0"/>
    <xf numFmtId="0" fontId="22" fillId="0" borderId="0"/>
    <xf numFmtId="0" fontId="4" fillId="0" borderId="0"/>
    <xf numFmtId="0" fontId="22" fillId="14" borderId="0"/>
    <xf numFmtId="0" fontId="22" fillId="3" borderId="0"/>
  </cellStyleXfs>
  <cellXfs count="324">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0" fillId="0" borderId="0" xfId="0" applyFont="1" applyAlignment="1" applyProtection="1">
      <alignment horizontal="center" vertical="center"/>
      <protection locked="0"/>
    </xf>
    <xf numFmtId="4" fontId="0" fillId="3" borderId="27" xfId="0" applyNumberFormat="1" applyFill="1" applyBorder="1" applyAlignment="1" applyProtection="1">
      <alignment horizontal="center"/>
      <protection locked="0"/>
    </xf>
    <xf numFmtId="4" fontId="0" fillId="3" borderId="35" xfId="0" applyNumberFormat="1" applyFill="1" applyBorder="1" applyAlignment="1" applyProtection="1">
      <alignment horizontal="center"/>
      <protection locked="0"/>
    </xf>
    <xf numFmtId="0" fontId="10" fillId="6" borderId="6" xfId="0" applyFont="1" applyFill="1" applyBorder="1" applyAlignment="1" applyProtection="1">
      <alignment horizontal="center" vertical="center"/>
      <protection locked="0"/>
    </xf>
    <xf numFmtId="0" fontId="0" fillId="6" borderId="12" xfId="0" applyFill="1" applyBorder="1" applyAlignment="1" applyProtection="1">
      <alignment horizontal="center"/>
    </xf>
    <xf numFmtId="0" fontId="0" fillId="6" borderId="12" xfId="0" applyFill="1" applyBorder="1" applyAlignment="1" applyProtection="1">
      <alignment horizontal="center" wrapText="1"/>
    </xf>
    <xf numFmtId="4" fontId="0" fillId="6" borderId="12" xfId="0" applyNumberFormat="1" applyFill="1" applyBorder="1" applyAlignment="1" applyProtection="1">
      <alignment horizontal="center"/>
    </xf>
    <xf numFmtId="4" fontId="0" fillId="6" borderId="26" xfId="0" applyNumberFormat="1" applyFill="1" applyBorder="1" applyAlignment="1" applyProtection="1">
      <alignment horizontal="center"/>
    </xf>
    <xf numFmtId="0" fontId="0" fillId="3" borderId="27" xfId="0" applyFill="1" applyBorder="1" applyAlignment="1" applyProtection="1">
      <alignment horizontal="center" wrapText="1"/>
      <protection locked="0"/>
    </xf>
    <xf numFmtId="0" fontId="10" fillId="6" borderId="25" xfId="0" applyFont="1" applyFill="1" applyBorder="1" applyAlignment="1" applyProtection="1">
      <alignment horizontal="center" vertical="center"/>
      <protection locked="0"/>
    </xf>
    <xf numFmtId="4" fontId="0" fillId="0" borderId="11" xfId="0" applyNumberFormat="1" applyBorder="1" applyAlignment="1" applyProtection="1">
      <alignment horizontal="center"/>
      <protection locked="0"/>
    </xf>
    <xf numFmtId="0" fontId="0" fillId="0" borderId="0" xfId="0" applyAlignment="1" applyProtection="1">
      <alignment vertical="top"/>
      <protection locked="0"/>
    </xf>
    <xf numFmtId="0" fontId="23" fillId="0" borderId="0" xfId="3" applyFont="1" applyProtection="1">
      <protection locked="0"/>
    </xf>
    <xf numFmtId="0" fontId="11" fillId="6" borderId="11" xfId="0" applyFont="1" applyFill="1" applyBorder="1" applyAlignment="1" applyProtection="1">
      <alignment horizontal="left" vertical="center" wrapText="1" indent="1"/>
    </xf>
    <xf numFmtId="4" fontId="0" fillId="0" borderId="27" xfId="0" applyNumberFormat="1" applyBorder="1" applyAlignment="1" applyProtection="1">
      <alignment horizontal="center"/>
      <protection locked="0"/>
    </xf>
    <xf numFmtId="14" fontId="0" fillId="3" borderId="27" xfId="0" applyNumberFormat="1" applyFill="1" applyBorder="1" applyAlignment="1" applyProtection="1">
      <alignment horizontal="center"/>
      <protection locked="0"/>
    </xf>
    <xf numFmtId="0" fontId="0" fillId="3" borderId="16" xfId="0" applyFill="1" applyBorder="1" applyAlignment="1" applyProtection="1">
      <alignment horizontal="center" wrapText="1"/>
      <protection locked="0"/>
    </xf>
    <xf numFmtId="49" fontId="0" fillId="3" borderId="27" xfId="0" applyNumberFormat="1" applyFill="1" applyBorder="1" applyAlignment="1" applyProtection="1">
      <alignment horizontal="center"/>
      <protection locked="0"/>
    </xf>
    <xf numFmtId="0" fontId="17" fillId="3" borderId="12" xfId="0" applyFont="1" applyFill="1" applyBorder="1" applyAlignment="1" applyProtection="1">
      <alignment horizontal="left" vertical="center" wrapText="1" indent="1"/>
      <protection locked="0"/>
    </xf>
    <xf numFmtId="0" fontId="10" fillId="2" borderId="9" xfId="0" applyFont="1" applyFill="1" applyBorder="1" applyAlignment="1" applyProtection="1">
      <alignment horizontal="center" vertical="center"/>
    </xf>
    <xf numFmtId="0" fontId="10" fillId="6" borderId="25"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xf>
    <xf numFmtId="4" fontId="3" fillId="2" borderId="30" xfId="0" applyNumberFormat="1" applyFont="1" applyFill="1" applyBorder="1" applyAlignment="1" applyProtection="1">
      <alignment horizontal="center"/>
    </xf>
    <xf numFmtId="0" fontId="0" fillId="2" borderId="15" xfId="0" applyFill="1" applyBorder="1" applyAlignment="1" applyProtection="1"/>
    <xf numFmtId="0" fontId="0" fillId="2" borderId="23" xfId="0" applyFill="1" applyBorder="1" applyAlignment="1" applyProtection="1"/>
    <xf numFmtId="4" fontId="3" fillId="2" borderId="38" xfId="0" applyNumberFormat="1" applyFont="1" applyFill="1" applyBorder="1" applyAlignment="1" applyProtection="1">
      <alignment horizontal="center"/>
    </xf>
    <xf numFmtId="49" fontId="23" fillId="6" borderId="6" xfId="3" applyNumberFormat="1" applyFont="1" applyFill="1" applyBorder="1" applyAlignment="1" applyProtection="1">
      <alignment horizontal="right" vertical="center" wrapText="1"/>
    </xf>
    <xf numFmtId="49" fontId="23" fillId="0" borderId="11" xfId="3" applyNumberFormat="1" applyFont="1" applyFill="1" applyBorder="1" applyAlignment="1" applyProtection="1">
      <alignment vertical="center" wrapText="1"/>
    </xf>
    <xf numFmtId="49" fontId="23" fillId="0" borderId="12" xfId="3" applyNumberFormat="1" applyFont="1" applyFill="1" applyBorder="1" applyAlignment="1" applyProtection="1">
      <alignment horizontal="center" vertical="center" wrapText="1"/>
    </xf>
    <xf numFmtId="165" fontId="23" fillId="0" borderId="12" xfId="3" applyNumberFormat="1" applyFont="1" applyFill="1" applyBorder="1" applyAlignment="1" applyProtection="1">
      <alignment wrapText="1"/>
    </xf>
    <xf numFmtId="0" fontId="23" fillId="0" borderId="12" xfId="3" applyFont="1" applyBorder="1" applyProtection="1"/>
    <xf numFmtId="0" fontId="23" fillId="0" borderId="26" xfId="3" applyFont="1" applyBorder="1" applyProtection="1"/>
    <xf numFmtId="0" fontId="10" fillId="6" borderId="6"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6" fillId="2" borderId="11" xfId="0" applyFont="1" applyFill="1" applyBorder="1" applyAlignment="1" applyProtection="1">
      <alignment horizontal="left" vertical="center" wrapText="1" indent="1"/>
    </xf>
    <xf numFmtId="0" fontId="0" fillId="2" borderId="12" xfId="0" applyFill="1" applyBorder="1" applyAlignment="1" applyProtection="1">
      <alignment horizontal="center"/>
    </xf>
    <xf numFmtId="4" fontId="3" fillId="2" borderId="27" xfId="0" applyNumberFormat="1" applyFont="1" applyFill="1" applyBorder="1" applyAlignment="1" applyProtection="1">
      <alignment horizontal="center"/>
    </xf>
    <xf numFmtId="4" fontId="0" fillId="2" borderId="16" xfId="0" applyNumberFormat="1" applyFill="1" applyBorder="1" applyProtection="1"/>
    <xf numFmtId="0" fontId="0" fillId="2" borderId="12" xfId="0" applyFill="1" applyBorder="1" applyAlignment="1" applyProtection="1"/>
    <xf numFmtId="0" fontId="0" fillId="2" borderId="13" xfId="0" applyFill="1" applyBorder="1" applyAlignment="1" applyProtection="1"/>
    <xf numFmtId="4" fontId="3" fillId="2" borderId="35" xfId="0" applyNumberFormat="1" applyFont="1" applyFill="1" applyBorder="1" applyAlignment="1" applyProtection="1">
      <alignment horizontal="center"/>
    </xf>
    <xf numFmtId="0" fontId="6" fillId="2" borderId="29" xfId="0" applyFont="1" applyFill="1" applyBorder="1" applyAlignment="1" applyProtection="1">
      <alignment horizontal="left" vertical="center" wrapText="1" indent="1"/>
    </xf>
    <xf numFmtId="0" fontId="0" fillId="2" borderId="28" xfId="0" applyFill="1" applyBorder="1" applyAlignment="1" applyProtection="1">
      <alignment horizontal="center"/>
    </xf>
    <xf numFmtId="4" fontId="0" fillId="2" borderId="18" xfId="0" applyNumberFormat="1" applyFill="1" applyBorder="1" applyProtection="1"/>
    <xf numFmtId="0" fontId="0" fillId="2" borderId="28" xfId="0" applyFill="1" applyBorder="1" applyAlignment="1" applyProtection="1"/>
    <xf numFmtId="0" fontId="0" fillId="2" borderId="21" xfId="0" applyFill="1" applyBorder="1" applyAlignment="1" applyProtection="1"/>
    <xf numFmtId="0" fontId="18" fillId="10" borderId="31" xfId="0" applyFont="1" applyFill="1" applyBorder="1" applyAlignment="1" applyProtection="1">
      <alignment wrapText="1"/>
    </xf>
    <xf numFmtId="0" fontId="18" fillId="10" borderId="0" xfId="0" applyFont="1" applyFill="1" applyBorder="1" applyAlignment="1" applyProtection="1">
      <alignment wrapText="1"/>
    </xf>
    <xf numFmtId="0" fontId="18" fillId="10" borderId="32" xfId="0" applyFont="1" applyFill="1" applyBorder="1" applyAlignment="1" applyProtection="1">
      <alignment wrapText="1"/>
    </xf>
    <xf numFmtId="0" fontId="18" fillId="10" borderId="31" xfId="0" applyFont="1" applyFill="1" applyBorder="1" applyAlignment="1" applyProtection="1">
      <alignment vertical="top" wrapText="1"/>
    </xf>
    <xf numFmtId="0" fontId="18" fillId="10" borderId="0" xfId="0" applyFont="1" applyFill="1" applyBorder="1" applyAlignment="1" applyProtection="1">
      <alignment vertical="top" wrapText="1"/>
    </xf>
    <xf numFmtId="0" fontId="18" fillId="10" borderId="32" xfId="0" applyFont="1" applyFill="1" applyBorder="1" applyAlignment="1" applyProtection="1">
      <alignment vertical="top" wrapText="1"/>
    </xf>
    <xf numFmtId="4" fontId="0" fillId="4" borderId="27" xfId="0" applyNumberFormat="1" applyFill="1" applyBorder="1" applyAlignment="1" applyProtection="1">
      <alignment horizontal="center"/>
    </xf>
    <xf numFmtId="4" fontId="0" fillId="4" borderId="11" xfId="0" applyNumberFormat="1" applyFill="1" applyBorder="1" applyAlignment="1" applyProtection="1">
      <alignment horizontal="center"/>
    </xf>
    <xf numFmtId="4" fontId="18" fillId="10" borderId="31" xfId="0" applyNumberFormat="1" applyFont="1" applyFill="1" applyBorder="1" applyProtection="1"/>
    <xf numFmtId="0" fontId="3" fillId="10" borderId="0" xfId="0" applyFont="1" applyFill="1" applyBorder="1" applyAlignment="1" applyProtection="1">
      <alignment vertical="center" wrapText="1"/>
    </xf>
    <xf numFmtId="0" fontId="3" fillId="10" borderId="32" xfId="0" applyFont="1" applyFill="1" applyBorder="1" applyAlignment="1" applyProtection="1">
      <alignment vertical="center" wrapText="1"/>
    </xf>
    <xf numFmtId="10" fontId="0" fillId="4" borderId="27" xfId="0" applyNumberFormat="1" applyFill="1" applyBorder="1" applyAlignment="1" applyProtection="1">
      <alignment horizontal="center" wrapText="1"/>
    </xf>
    <xf numFmtId="4" fontId="0" fillId="4" borderId="27" xfId="0" applyNumberFormat="1" applyFont="1" applyFill="1" applyBorder="1" applyAlignment="1" applyProtection="1">
      <alignment horizontal="center"/>
    </xf>
    <xf numFmtId="4" fontId="0" fillId="4" borderId="11" xfId="0" applyNumberFormat="1" applyFont="1" applyFill="1" applyBorder="1" applyAlignment="1" applyProtection="1">
      <alignment horizontal="center"/>
    </xf>
    <xf numFmtId="4" fontId="18" fillId="10" borderId="31" xfId="1" applyNumberFormat="1" applyFont="1" applyFill="1" applyBorder="1" applyProtection="1"/>
    <xf numFmtId="0" fontId="8" fillId="10" borderId="0" xfId="0" applyFont="1" applyFill="1" applyBorder="1" applyAlignment="1" applyProtection="1">
      <alignment horizontal="left" vertical="center"/>
    </xf>
    <xf numFmtId="4" fontId="0" fillId="4" borderId="34" xfId="0" applyNumberFormat="1" applyFill="1" applyBorder="1" applyAlignment="1" applyProtection="1">
      <alignment horizontal="center"/>
    </xf>
    <xf numFmtId="4" fontId="0" fillId="4" borderId="39" xfId="0" applyNumberFormat="1" applyFill="1" applyBorder="1" applyAlignment="1" applyProtection="1">
      <alignment horizontal="center"/>
    </xf>
    <xf numFmtId="49" fontId="23" fillId="6" borderId="16" xfId="3" applyNumberFormat="1" applyFont="1" applyFill="1" applyBorder="1" applyAlignment="1" applyProtection="1">
      <alignment horizontal="right" vertical="center" wrapText="1"/>
    </xf>
    <xf numFmtId="49" fontId="23" fillId="0" borderId="12" xfId="3" applyNumberFormat="1" applyFont="1" applyFill="1" applyBorder="1" applyAlignment="1" applyProtection="1">
      <alignment vertical="center" wrapText="1"/>
    </xf>
    <xf numFmtId="0" fontId="13" fillId="12" borderId="19" xfId="0" applyFont="1" applyFill="1" applyBorder="1" applyAlignment="1" applyProtection="1">
      <alignment horizontal="center" vertical="center" wrapText="1"/>
    </xf>
    <xf numFmtId="0" fontId="13" fillId="12" borderId="36" xfId="0" applyFont="1" applyFill="1" applyBorder="1" applyAlignment="1" applyProtection="1">
      <alignment horizontal="center" vertical="center" wrapText="1"/>
    </xf>
    <xf numFmtId="4" fontId="13" fillId="12" borderId="36" xfId="0" applyNumberFormat="1" applyFont="1" applyFill="1" applyBorder="1" applyAlignment="1" applyProtection="1">
      <alignment horizontal="center" vertical="center" wrapText="1"/>
    </xf>
    <xf numFmtId="4" fontId="13" fillId="12" borderId="37" xfId="0" applyNumberFormat="1" applyFont="1" applyFill="1" applyBorder="1" applyAlignment="1" applyProtection="1">
      <alignment horizontal="center" vertical="center" wrapText="1"/>
    </xf>
    <xf numFmtId="2" fontId="0" fillId="3" borderId="27" xfId="0" applyNumberFormat="1" applyFill="1" applyBorder="1" applyAlignment="1" applyProtection="1">
      <alignment horizontal="center"/>
      <protection locked="0"/>
    </xf>
    <xf numFmtId="0" fontId="17" fillId="3" borderId="11" xfId="0" applyFont="1" applyFill="1" applyBorder="1" applyAlignment="1" applyProtection="1">
      <alignment horizontal="left" vertical="center" wrapText="1" indent="1"/>
      <protection locked="0"/>
    </xf>
    <xf numFmtId="0" fontId="23" fillId="0" borderId="0" xfId="3" applyFont="1" applyFill="1" applyProtection="1"/>
    <xf numFmtId="0" fontId="28" fillId="3" borderId="46" xfId="3" applyFont="1" applyFill="1" applyBorder="1" applyProtection="1"/>
    <xf numFmtId="0" fontId="28" fillId="3" borderId="0" xfId="3" applyFont="1" applyFill="1" applyBorder="1" applyProtection="1"/>
    <xf numFmtId="0" fontId="29" fillId="0" borderId="0" xfId="3" applyFont="1" applyFill="1" applyBorder="1" applyAlignment="1" applyProtection="1">
      <alignment horizontal="center" vertical="center" wrapText="1"/>
    </xf>
    <xf numFmtId="0" fontId="28" fillId="4" borderId="46" xfId="3" applyFont="1" applyFill="1" applyBorder="1" applyAlignment="1" applyProtection="1">
      <alignment horizontal="right" vertical="center"/>
    </xf>
    <xf numFmtId="0" fontId="29" fillId="0" borderId="6" xfId="3" applyFont="1" applyFill="1" applyBorder="1" applyAlignment="1" applyProtection="1">
      <alignment vertical="center" wrapText="1"/>
    </xf>
    <xf numFmtId="166" fontId="20" fillId="10" borderId="46" xfId="3" applyNumberFormat="1" applyFont="1" applyFill="1" applyBorder="1" applyAlignment="1" applyProtection="1">
      <alignment horizontal="center" vertical="center"/>
    </xf>
    <xf numFmtId="166" fontId="20" fillId="2" borderId="46" xfId="3" applyNumberFormat="1" applyFont="1" applyFill="1" applyBorder="1" applyAlignment="1" applyProtection="1">
      <alignment horizontal="center" vertical="center"/>
    </xf>
    <xf numFmtId="0" fontId="29" fillId="0" borderId="0" xfId="3" applyFont="1" applyFill="1" applyBorder="1" applyAlignment="1" applyProtection="1">
      <alignment vertical="center" wrapText="1"/>
    </xf>
    <xf numFmtId="166" fontId="20" fillId="7" borderId="46" xfId="3" applyNumberFormat="1" applyFont="1" applyFill="1" applyBorder="1" applyAlignment="1" applyProtection="1">
      <alignment horizontal="center" vertical="center"/>
    </xf>
    <xf numFmtId="166" fontId="20" fillId="9" borderId="46" xfId="3" applyNumberFormat="1" applyFont="1" applyFill="1" applyBorder="1" applyAlignment="1" applyProtection="1">
      <alignment horizontal="center" vertical="center"/>
    </xf>
    <xf numFmtId="166" fontId="20" fillId="8" borderId="46" xfId="3" applyNumberFormat="1" applyFont="1" applyFill="1" applyBorder="1" applyAlignment="1" applyProtection="1">
      <alignment horizontal="center" vertical="center"/>
    </xf>
    <xf numFmtId="166" fontId="20" fillId="5" borderId="46" xfId="3" applyNumberFormat="1" applyFont="1" applyFill="1" applyBorder="1" applyAlignment="1" applyProtection="1">
      <alignment horizontal="center" vertical="center"/>
    </xf>
    <xf numFmtId="166" fontId="20" fillId="6" borderId="46" xfId="3" applyNumberFormat="1" applyFont="1" applyFill="1" applyBorder="1" applyAlignment="1" applyProtection="1">
      <alignment horizontal="center" vertical="center"/>
    </xf>
    <xf numFmtId="166" fontId="20" fillId="13" borderId="46" xfId="3" applyNumberFormat="1" applyFont="1" applyFill="1" applyBorder="1" applyAlignment="1" applyProtection="1">
      <alignment horizontal="center" vertical="center"/>
    </xf>
    <xf numFmtId="166" fontId="20" fillId="12" borderId="46" xfId="3" applyNumberFormat="1" applyFont="1" applyFill="1" applyBorder="1" applyAlignment="1" applyProtection="1">
      <alignment horizontal="center" vertical="center"/>
    </xf>
    <xf numFmtId="0" fontId="30" fillId="0" borderId="0" xfId="3" applyFont="1" applyFill="1" applyBorder="1" applyAlignment="1" applyProtection="1">
      <alignment vertical="center" wrapText="1"/>
    </xf>
    <xf numFmtId="0" fontId="30" fillId="0" borderId="6" xfId="3" applyFont="1" applyFill="1" applyBorder="1" applyAlignment="1" applyProtection="1">
      <alignment vertical="center" wrapText="1"/>
    </xf>
    <xf numFmtId="0" fontId="30" fillId="0" borderId="32" xfId="3" applyFont="1" applyFill="1" applyBorder="1" applyAlignment="1" applyProtection="1">
      <alignment vertical="center" wrapText="1"/>
    </xf>
    <xf numFmtId="0" fontId="29" fillId="0" borderId="32" xfId="3" applyFont="1" applyFill="1" applyBorder="1" applyAlignment="1" applyProtection="1">
      <alignment horizontal="center" vertical="center" wrapText="1"/>
    </xf>
    <xf numFmtId="0" fontId="29" fillId="0" borderId="32" xfId="3" applyFont="1" applyFill="1" applyBorder="1" applyAlignment="1" applyProtection="1">
      <alignment vertical="center" wrapText="1"/>
    </xf>
    <xf numFmtId="0" fontId="28" fillId="0" borderId="28" xfId="3" applyFont="1" applyFill="1" applyBorder="1" applyProtection="1"/>
    <xf numFmtId="0" fontId="28" fillId="0" borderId="21" xfId="3" applyFont="1" applyFill="1" applyBorder="1" applyProtection="1"/>
    <xf numFmtId="0" fontId="30" fillId="0" borderId="0" xfId="3" applyFont="1" applyFill="1" applyBorder="1" applyAlignment="1" applyProtection="1">
      <alignment vertical="center"/>
    </xf>
    <xf numFmtId="0" fontId="3" fillId="10" borderId="28" xfId="0" applyFont="1" applyFill="1" applyBorder="1" applyAlignment="1" applyProtection="1">
      <alignment vertical="center" wrapText="1"/>
    </xf>
    <xf numFmtId="4" fontId="18" fillId="10" borderId="0" xfId="0" applyNumberFormat="1" applyFont="1" applyFill="1" applyBorder="1" applyProtection="1"/>
    <xf numFmtId="4" fontId="31" fillId="4" borderId="30" xfId="0" applyNumberFormat="1" applyFont="1" applyFill="1" applyBorder="1" applyAlignment="1" applyProtection="1">
      <alignment horizontal="center" wrapText="1"/>
    </xf>
    <xf numFmtId="0" fontId="28" fillId="0" borderId="40" xfId="3" applyFont="1" applyFill="1" applyBorder="1" applyProtection="1"/>
    <xf numFmtId="0" fontId="28" fillId="0" borderId="20" xfId="3" applyFont="1" applyFill="1" applyBorder="1" applyProtection="1"/>
    <xf numFmtId="0" fontId="36" fillId="0" borderId="0" xfId="3" applyFont="1" applyFill="1" applyProtection="1"/>
    <xf numFmtId="0" fontId="37" fillId="0" borderId="0" xfId="3" applyFont="1" applyFill="1" applyProtection="1"/>
    <xf numFmtId="0" fontId="28" fillId="0" borderId="39" xfId="3" applyFont="1" applyFill="1" applyBorder="1" applyProtection="1"/>
    <xf numFmtId="0" fontId="28" fillId="0" borderId="31" xfId="3" applyFont="1" applyFill="1" applyBorder="1" applyProtection="1"/>
    <xf numFmtId="0" fontId="28" fillId="0" borderId="29" xfId="3" applyFont="1" applyFill="1" applyBorder="1" applyProtection="1"/>
    <xf numFmtId="0" fontId="38" fillId="0" borderId="0" xfId="0" applyFont="1"/>
    <xf numFmtId="0" fontId="0" fillId="0" borderId="0" xfId="0" applyFill="1" applyProtection="1">
      <protection locked="0"/>
    </xf>
    <xf numFmtId="4" fontId="3" fillId="16" borderId="28" xfId="0" applyNumberFormat="1" applyFont="1" applyFill="1" applyBorder="1" applyAlignment="1" applyProtection="1">
      <alignment horizontal="center"/>
    </xf>
    <xf numFmtId="0" fontId="0" fillId="16" borderId="28" xfId="0" applyFill="1" applyBorder="1" applyAlignment="1" applyProtection="1"/>
    <xf numFmtId="4" fontId="3" fillId="16" borderId="45" xfId="0" applyNumberFormat="1" applyFont="1" applyFill="1" applyBorder="1" applyAlignment="1" applyProtection="1">
      <alignment horizontal="center"/>
    </xf>
    <xf numFmtId="0" fontId="39" fillId="0" borderId="51" xfId="0" applyFont="1" applyFill="1" applyBorder="1" applyAlignment="1" applyProtection="1">
      <alignment vertical="center"/>
    </xf>
    <xf numFmtId="0" fontId="0" fillId="16" borderId="12" xfId="0" applyFill="1" applyBorder="1" applyAlignment="1" applyProtection="1">
      <alignment horizontal="center"/>
    </xf>
    <xf numFmtId="4" fontId="0" fillId="16" borderId="12" xfId="0" applyNumberFormat="1" applyFill="1" applyBorder="1" applyAlignment="1" applyProtection="1">
      <alignment horizontal="center"/>
    </xf>
    <xf numFmtId="0" fontId="0" fillId="16" borderId="16" xfId="0" applyFill="1" applyBorder="1" applyAlignment="1" applyProtection="1">
      <alignment horizontal="center"/>
    </xf>
    <xf numFmtId="4" fontId="0" fillId="16" borderId="26" xfId="0" applyNumberFormat="1" applyFill="1" applyBorder="1" applyAlignment="1" applyProtection="1">
      <alignment horizontal="center"/>
    </xf>
    <xf numFmtId="0" fontId="17" fillId="3" borderId="27" xfId="0" applyFont="1" applyFill="1" applyBorder="1" applyAlignment="1" applyProtection="1">
      <alignment horizontal="left" vertical="center" wrapText="1" indent="1"/>
      <protection locked="0"/>
    </xf>
    <xf numFmtId="0" fontId="11" fillId="3" borderId="11" xfId="0" applyFont="1" applyFill="1" applyBorder="1" applyAlignment="1" applyProtection="1">
      <alignment horizontal="left" vertical="center" wrapText="1" indent="1"/>
    </xf>
    <xf numFmtId="0" fontId="45" fillId="0" borderId="48" xfId="0" applyFont="1" applyBorder="1" applyAlignment="1">
      <alignment horizontal="justify" vertical="center" wrapText="1"/>
    </xf>
    <xf numFmtId="0" fontId="43" fillId="0" borderId="48" xfId="0" applyFont="1" applyBorder="1" applyAlignment="1">
      <alignment vertical="center" wrapText="1"/>
    </xf>
    <xf numFmtId="0" fontId="47" fillId="0" borderId="48" xfId="0" applyFont="1" applyBorder="1" applyAlignment="1">
      <alignment horizontal="justify" vertical="center" wrapText="1"/>
    </xf>
    <xf numFmtId="49" fontId="0" fillId="3" borderId="13" xfId="0" applyNumberFormat="1" applyFill="1" applyBorder="1" applyAlignment="1" applyProtection="1">
      <alignment horizontal="center"/>
      <protection locked="0"/>
    </xf>
    <xf numFmtId="4" fontId="0" fillId="3" borderId="13" xfId="0" applyNumberFormat="1" applyFill="1" applyBorder="1" applyAlignment="1" applyProtection="1">
      <alignment horizontal="center"/>
      <protection locked="0"/>
    </xf>
    <xf numFmtId="0" fontId="0" fillId="16" borderId="40" xfId="0" applyFill="1" applyBorder="1" applyAlignment="1" applyProtection="1">
      <alignment horizontal="center"/>
    </xf>
    <xf numFmtId="0" fontId="0" fillId="16" borderId="44" xfId="0" applyFill="1" applyBorder="1" applyAlignment="1" applyProtection="1">
      <alignment horizontal="center"/>
    </xf>
    <xf numFmtId="0" fontId="6" fillId="16" borderId="40" xfId="0" applyFont="1" applyFill="1" applyBorder="1" applyAlignment="1" applyProtection="1">
      <alignment horizontal="center" vertical="center" wrapText="1"/>
    </xf>
    <xf numFmtId="4" fontId="0" fillId="16" borderId="44" xfId="0" applyNumberFormat="1" applyFill="1" applyBorder="1" applyAlignment="1" applyProtection="1">
      <alignment horizontal="center"/>
    </xf>
    <xf numFmtId="0" fontId="9" fillId="3" borderId="12" xfId="0" applyFont="1" applyFill="1" applyBorder="1" applyAlignment="1" applyProtection="1">
      <alignment horizontal="left" vertical="center" wrapText="1" indent="1"/>
      <protection locked="0"/>
    </xf>
    <xf numFmtId="0" fontId="43" fillId="0" borderId="48" xfId="0" applyFont="1" applyBorder="1" applyAlignment="1">
      <alignment horizontal="justify" vertical="center" wrapText="1"/>
    </xf>
    <xf numFmtId="0" fontId="44" fillId="0" borderId="48" xfId="0" applyFont="1" applyBorder="1" applyAlignment="1">
      <alignment horizontal="center" vertical="center" wrapText="1"/>
    </xf>
    <xf numFmtId="0" fontId="43" fillId="0" borderId="48" xfId="0" quotePrefix="1" applyFont="1" applyBorder="1" applyAlignment="1">
      <alignment horizontal="justify" vertical="center" wrapText="1"/>
    </xf>
    <xf numFmtId="0" fontId="43" fillId="0" borderId="49" xfId="0" applyFont="1" applyBorder="1" applyAlignment="1">
      <alignment horizontal="center" vertical="center" wrapText="1"/>
    </xf>
    <xf numFmtId="0" fontId="44" fillId="0" borderId="50" xfId="0" applyFont="1" applyBorder="1" applyAlignment="1">
      <alignment horizontal="center" vertical="center" wrapText="1"/>
    </xf>
    <xf numFmtId="0" fontId="43" fillId="0" borderId="50" xfId="0" applyFont="1" applyBorder="1" applyAlignment="1">
      <alignment horizontal="center" vertical="center" wrapText="1"/>
    </xf>
    <xf numFmtId="0" fontId="49" fillId="0" borderId="48" xfId="0" applyFont="1" applyBorder="1" applyAlignment="1">
      <alignment horizontal="justify" vertical="center" wrapText="1"/>
    </xf>
    <xf numFmtId="0" fontId="43" fillId="17" borderId="7" xfId="0" applyFont="1" applyFill="1" applyBorder="1" applyAlignment="1">
      <alignment horizontal="justify" vertical="center" wrapText="1"/>
    </xf>
    <xf numFmtId="4" fontId="0" fillId="3" borderId="35" xfId="0" applyNumberFormat="1" applyFill="1" applyBorder="1" applyAlignment="1" applyProtection="1">
      <alignment horizontal="center"/>
    </xf>
    <xf numFmtId="0" fontId="47" fillId="0" borderId="48" xfId="0" quotePrefix="1" applyFont="1" applyBorder="1" applyAlignment="1">
      <alignment horizontal="justify" vertical="center" wrapText="1"/>
    </xf>
    <xf numFmtId="0" fontId="45" fillId="0" borderId="48" xfId="0" quotePrefix="1" applyFont="1" applyBorder="1" applyAlignment="1">
      <alignment horizontal="justify" vertical="center" wrapText="1"/>
    </xf>
    <xf numFmtId="0" fontId="45" fillId="0" borderId="7" xfId="0" applyFont="1" applyBorder="1" applyAlignment="1">
      <alignment horizontal="justify" vertical="center" wrapText="1"/>
    </xf>
    <xf numFmtId="0" fontId="45" fillId="0" borderId="46" xfId="0" applyFont="1" applyBorder="1" applyAlignment="1">
      <alignment horizontal="justify" vertical="center" wrapText="1"/>
    </xf>
    <xf numFmtId="0" fontId="43" fillId="0" borderId="7" xfId="0" quotePrefix="1" applyFont="1" applyBorder="1" applyAlignment="1">
      <alignment horizontal="justify" vertical="center" wrapText="1"/>
    </xf>
    <xf numFmtId="0" fontId="0" fillId="6" borderId="16" xfId="0" applyFill="1" applyBorder="1" applyAlignment="1" applyProtection="1">
      <alignment horizontal="center"/>
    </xf>
    <xf numFmtId="0" fontId="0" fillId="6" borderId="12" xfId="0" applyFill="1" applyBorder="1" applyAlignment="1" applyProtection="1">
      <alignment horizontal="center"/>
    </xf>
    <xf numFmtId="10" fontId="0" fillId="3" borderId="27" xfId="1" applyNumberFormat="1" applyFont="1" applyFill="1" applyBorder="1" applyAlignment="1" applyProtection="1">
      <alignment horizontal="center" vertical="center"/>
    </xf>
    <xf numFmtId="10" fontId="0" fillId="3" borderId="11" xfId="1" applyNumberFormat="1" applyFont="1" applyFill="1" applyBorder="1" applyAlignment="1" applyProtection="1">
      <alignment horizontal="center" vertical="center"/>
    </xf>
    <xf numFmtId="0" fontId="13" fillId="12" borderId="4" xfId="0" applyFont="1" applyFill="1" applyBorder="1" applyAlignment="1" applyProtection="1">
      <alignment horizontal="center" vertical="center" wrapText="1"/>
    </xf>
    <xf numFmtId="0" fontId="13" fillId="12" borderId="42" xfId="0" applyFont="1" applyFill="1" applyBorder="1" applyAlignment="1" applyProtection="1">
      <alignment horizontal="center" vertical="center" wrapText="1"/>
    </xf>
    <xf numFmtId="4" fontId="13" fillId="12" borderId="33" xfId="0" applyNumberFormat="1" applyFont="1" applyFill="1" applyBorder="1" applyAlignment="1" applyProtection="1">
      <alignment horizontal="center" vertical="center" wrapText="1"/>
    </xf>
    <xf numFmtId="4" fontId="13" fillId="12" borderId="31" xfId="0" applyNumberFormat="1" applyFont="1" applyFill="1" applyBorder="1" applyAlignment="1" applyProtection="1">
      <alignment horizontal="center" vertical="center" wrapText="1"/>
    </xf>
    <xf numFmtId="4" fontId="3" fillId="2" borderId="28" xfId="0" applyNumberFormat="1" applyFont="1" applyFill="1" applyBorder="1" applyAlignment="1" applyProtection="1">
      <alignment horizontal="center"/>
    </xf>
    <xf numFmtId="4" fontId="3" fillId="2" borderId="12" xfId="0" applyNumberFormat="1" applyFont="1" applyFill="1" applyBorder="1" applyAlignment="1" applyProtection="1">
      <alignment horizontal="center"/>
    </xf>
    <xf numFmtId="0" fontId="2" fillId="0" borderId="0" xfId="0" applyFont="1" applyBorder="1" applyAlignment="1" applyProtection="1">
      <alignment horizontal="left" vertical="top" wrapText="1" indent="1"/>
    </xf>
    <xf numFmtId="0" fontId="23" fillId="0" borderId="0" xfId="3" applyFont="1" applyBorder="1" applyProtection="1"/>
    <xf numFmtId="164" fontId="0" fillId="3" borderId="0" xfId="0" applyNumberFormat="1" applyFill="1" applyBorder="1" applyAlignment="1" applyProtection="1">
      <alignment horizontal="center" vertical="center" wrapText="1"/>
      <protection locked="0"/>
    </xf>
    <xf numFmtId="10" fontId="0" fillId="3" borderId="0" xfId="1" applyNumberFormat="1" applyFont="1" applyFill="1" applyBorder="1" applyAlignment="1" applyProtection="1">
      <alignment horizontal="center"/>
    </xf>
    <xf numFmtId="4" fontId="0" fillId="3" borderId="0" xfId="0" applyNumberFormat="1" applyFill="1" applyBorder="1" applyAlignment="1" applyProtection="1">
      <alignment horizontal="center"/>
    </xf>
    <xf numFmtId="4" fontId="0" fillId="3" borderId="0" xfId="0" applyNumberFormat="1" applyFont="1" applyFill="1" applyBorder="1" applyAlignment="1" applyProtection="1">
      <alignment horizontal="center"/>
    </xf>
    <xf numFmtId="4" fontId="0" fillId="3" borderId="0" xfId="0" applyNumberFormat="1" applyFill="1" applyBorder="1" applyAlignment="1" applyProtection="1">
      <alignment horizontal="center"/>
      <protection locked="0"/>
    </xf>
    <xf numFmtId="4" fontId="19" fillId="3" borderId="0" xfId="0" applyNumberFormat="1" applyFont="1" applyFill="1" applyBorder="1" applyAlignment="1" applyProtection="1">
      <alignment horizontal="center" vertical="center" wrapText="1"/>
    </xf>
    <xf numFmtId="0" fontId="0" fillId="3" borderId="0" xfId="0" applyFill="1" applyProtection="1">
      <protection locked="0"/>
    </xf>
    <xf numFmtId="10" fontId="0" fillId="3" borderId="0" xfId="0" applyNumberFormat="1" applyFill="1" applyBorder="1" applyAlignment="1" applyProtection="1">
      <alignment horizontal="center" wrapText="1"/>
    </xf>
    <xf numFmtId="4" fontId="31" fillId="3" borderId="0" xfId="0" applyNumberFormat="1" applyFont="1" applyFill="1" applyBorder="1" applyAlignment="1" applyProtection="1">
      <alignment horizontal="center"/>
    </xf>
    <xf numFmtId="0" fontId="23" fillId="3" borderId="0" xfId="3" applyFont="1" applyFill="1" applyBorder="1" applyProtection="1"/>
    <xf numFmtId="0" fontId="23" fillId="3" borderId="0" xfId="3" applyFont="1" applyFill="1" applyProtection="1">
      <protection locked="0"/>
    </xf>
    <xf numFmtId="4" fontId="0" fillId="3" borderId="0" xfId="0" applyNumberFormat="1" applyFill="1" applyProtection="1">
      <protection locked="0"/>
    </xf>
    <xf numFmtId="0" fontId="52" fillId="18" borderId="42" xfId="0" applyFont="1" applyFill="1" applyBorder="1" applyAlignment="1" applyProtection="1">
      <alignment horizontal="center" vertical="center" wrapText="1"/>
    </xf>
    <xf numFmtId="0" fontId="52" fillId="18" borderId="52" xfId="0" applyFont="1" applyFill="1" applyBorder="1" applyAlignment="1" applyProtection="1">
      <alignment horizontal="center" vertical="center" wrapText="1"/>
    </xf>
    <xf numFmtId="4" fontId="53" fillId="18" borderId="41" xfId="0" applyNumberFormat="1" applyFont="1" applyFill="1" applyBorder="1" applyAlignment="1" applyProtection="1">
      <alignment horizontal="center" vertical="center" wrapText="1"/>
    </xf>
    <xf numFmtId="0" fontId="13" fillId="5" borderId="53" xfId="0" applyFont="1" applyFill="1" applyBorder="1" applyAlignment="1" applyProtection="1">
      <alignment horizontal="center" vertical="center" wrapText="1"/>
    </xf>
    <xf numFmtId="0" fontId="13" fillId="5" borderId="52" xfId="0" applyFont="1" applyFill="1" applyBorder="1" applyAlignment="1" applyProtection="1">
      <alignment horizontal="center" vertical="center" wrapText="1"/>
    </xf>
    <xf numFmtId="4" fontId="13" fillId="5" borderId="52" xfId="0" applyNumberFormat="1" applyFont="1" applyFill="1" applyBorder="1" applyAlignment="1" applyProtection="1">
      <alignment horizontal="center" vertical="center" wrapText="1"/>
    </xf>
    <xf numFmtId="4" fontId="13" fillId="5" borderId="42" xfId="0" applyNumberFormat="1" applyFont="1" applyFill="1" applyBorder="1" applyAlignment="1" applyProtection="1">
      <alignment horizontal="center" vertical="center" wrapText="1"/>
    </xf>
    <xf numFmtId="0" fontId="0" fillId="3" borderId="12" xfId="0" applyFill="1" applyBorder="1" applyAlignment="1" applyProtection="1">
      <alignment horizontal="center" wrapText="1"/>
      <protection locked="0"/>
    </xf>
    <xf numFmtId="10" fontId="0" fillId="3" borderId="27" xfId="0" applyNumberFormat="1" applyFill="1" applyBorder="1" applyAlignment="1" applyProtection="1">
      <alignment horizontal="center"/>
      <protection locked="0"/>
    </xf>
    <xf numFmtId="4" fontId="0" fillId="2" borderId="15" xfId="0" applyNumberFormat="1" applyFill="1" applyBorder="1" applyProtection="1"/>
    <xf numFmtId="4" fontId="0" fillId="16" borderId="28" xfId="0" applyNumberFormat="1" applyFill="1" applyBorder="1" applyProtection="1"/>
    <xf numFmtId="4" fontId="0" fillId="2" borderId="12" xfId="0" applyNumberFormat="1" applyFill="1" applyBorder="1" applyProtection="1"/>
    <xf numFmtId="4" fontId="0" fillId="2" borderId="28" xfId="0" applyNumberFormat="1" applyFill="1" applyBorder="1" applyProtection="1"/>
    <xf numFmtId="0" fontId="54" fillId="3" borderId="9" xfId="0" applyFont="1" applyFill="1" applyBorder="1" applyAlignment="1" applyProtection="1">
      <alignment horizontal="center" vertical="center" wrapText="1"/>
    </xf>
    <xf numFmtId="0" fontId="54" fillId="3" borderId="43" xfId="0" applyFont="1" applyFill="1" applyBorder="1" applyAlignment="1" applyProtection="1">
      <alignment horizontal="center" vertical="center" wrapText="1"/>
    </xf>
    <xf numFmtId="0" fontId="54" fillId="3" borderId="55" xfId="0" applyFont="1" applyFill="1" applyBorder="1" applyAlignment="1" applyProtection="1">
      <alignment horizontal="center" vertical="center" wrapText="1"/>
    </xf>
    <xf numFmtId="0" fontId="23" fillId="0" borderId="16" xfId="3" applyFont="1" applyBorder="1" applyProtection="1"/>
    <xf numFmtId="0" fontId="6" fillId="16" borderId="51" xfId="0" applyFont="1" applyFill="1" applyBorder="1" applyAlignment="1" applyProtection="1">
      <alignment horizontal="center" vertical="center" wrapText="1"/>
    </xf>
    <xf numFmtId="4" fontId="3" fillId="2" borderId="26" xfId="0" applyNumberFormat="1" applyFont="1" applyFill="1" applyBorder="1" applyAlignment="1" applyProtection="1">
      <alignment horizontal="center"/>
    </xf>
    <xf numFmtId="165" fontId="23" fillId="0" borderId="26" xfId="3" applyNumberFormat="1" applyFont="1" applyFill="1" applyBorder="1" applyAlignment="1" applyProtection="1">
      <alignment wrapText="1"/>
    </xf>
    <xf numFmtId="4" fontId="0" fillId="3" borderId="27" xfId="0" applyNumberFormat="1" applyFill="1" applyBorder="1" applyAlignment="1" applyProtection="1">
      <alignment horizontal="center" wrapText="1"/>
      <protection locked="0"/>
    </xf>
    <xf numFmtId="0" fontId="16" fillId="13" borderId="0" xfId="0" applyFont="1" applyFill="1" applyBorder="1" applyAlignment="1" applyProtection="1">
      <alignment vertical="center"/>
    </xf>
    <xf numFmtId="4" fontId="13" fillId="12" borderId="0" xfId="0" applyNumberFormat="1" applyFont="1" applyFill="1" applyBorder="1" applyAlignment="1" applyProtection="1">
      <alignment horizontal="center" vertical="center" wrapText="1"/>
    </xf>
    <xf numFmtId="4" fontId="3" fillId="2" borderId="0" xfId="0" applyNumberFormat="1" applyFont="1" applyFill="1" applyBorder="1" applyAlignment="1" applyProtection="1">
      <alignment horizontal="center"/>
    </xf>
    <xf numFmtId="4" fontId="3" fillId="16" borderId="0" xfId="0" applyNumberFormat="1" applyFont="1" applyFill="1" applyBorder="1" applyAlignment="1" applyProtection="1">
      <alignment horizontal="center"/>
    </xf>
    <xf numFmtId="4" fontId="0" fillId="6" borderId="0" xfId="0" applyNumberFormat="1" applyFill="1" applyBorder="1" applyAlignment="1" applyProtection="1">
      <alignment horizontal="center"/>
    </xf>
    <xf numFmtId="4" fontId="0" fillId="16" borderId="0" xfId="0" applyNumberFormat="1" applyFill="1" applyBorder="1" applyAlignment="1" applyProtection="1">
      <alignment horizontal="center"/>
    </xf>
    <xf numFmtId="0" fontId="0" fillId="16" borderId="0" xfId="0" applyFill="1" applyBorder="1" applyAlignment="1" applyProtection="1">
      <alignment horizontal="center"/>
    </xf>
    <xf numFmtId="4" fontId="3" fillId="2" borderId="11" xfId="0" applyNumberFormat="1" applyFont="1" applyFill="1" applyBorder="1" applyAlignment="1" applyProtection="1"/>
    <xf numFmtId="4" fontId="3" fillId="2" borderId="12" xfId="0" applyNumberFormat="1" applyFont="1" applyFill="1" applyBorder="1" applyAlignment="1" applyProtection="1"/>
    <xf numFmtId="4" fontId="3" fillId="2" borderId="29" xfId="0" applyNumberFormat="1" applyFont="1" applyFill="1" applyBorder="1" applyAlignment="1" applyProtection="1">
      <alignment horizontal="center"/>
    </xf>
    <xf numFmtId="2" fontId="19" fillId="0" borderId="0" xfId="0" applyNumberFormat="1" applyFont="1" applyFill="1" applyBorder="1" applyAlignment="1" applyProtection="1">
      <alignment horizontal="center" vertical="center" wrapText="1"/>
    </xf>
    <xf numFmtId="2" fontId="23" fillId="0" borderId="0" xfId="3" applyNumberFormat="1" applyFont="1" applyFill="1" applyBorder="1" applyProtection="1"/>
    <xf numFmtId="2" fontId="0" fillId="0" borderId="0" xfId="0" applyNumberFormat="1" applyFill="1" applyBorder="1" applyAlignment="1" applyProtection="1">
      <alignment horizontal="center" vertical="center" wrapText="1"/>
      <protection locked="0"/>
    </xf>
    <xf numFmtId="2"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wrapText="1"/>
    </xf>
    <xf numFmtId="2" fontId="0" fillId="0" borderId="0" xfId="0" applyNumberFormat="1" applyFont="1" applyFill="1" applyBorder="1" applyAlignment="1" applyProtection="1">
      <alignment horizontal="center"/>
    </xf>
    <xf numFmtId="2" fontId="0" fillId="0" borderId="0" xfId="0" applyNumberFormat="1" applyFill="1" applyBorder="1" applyAlignment="1" applyProtection="1">
      <alignment horizontal="center"/>
      <protection locked="0"/>
    </xf>
    <xf numFmtId="2" fontId="0" fillId="0" borderId="0" xfId="1"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xf>
    <xf numFmtId="4" fontId="13" fillId="3" borderId="0" xfId="0" applyNumberFormat="1" applyFont="1" applyFill="1" applyBorder="1" applyAlignment="1" applyProtection="1">
      <alignment horizontal="center" vertical="center" wrapText="1"/>
    </xf>
    <xf numFmtId="4" fontId="2" fillId="0" borderId="0" xfId="0" applyNumberFormat="1" applyFont="1" applyBorder="1" applyAlignment="1" applyProtection="1">
      <alignment horizontal="left" vertical="top" wrapText="1" indent="1"/>
    </xf>
    <xf numFmtId="10" fontId="0" fillId="0" borderId="0" xfId="1" applyNumberFormat="1" applyFont="1" applyFill="1" applyBorder="1" applyAlignment="1" applyProtection="1">
      <alignment horizontal="center" vertical="center"/>
    </xf>
    <xf numFmtId="4" fontId="0" fillId="0" borderId="0" xfId="0" applyNumberFormat="1" applyBorder="1" applyAlignment="1" applyProtection="1">
      <alignment horizontal="center"/>
      <protection locked="0"/>
    </xf>
    <xf numFmtId="10" fontId="0" fillId="3" borderId="0" xfId="1" applyNumberFormat="1" applyFont="1" applyFill="1" applyBorder="1" applyAlignment="1" applyProtection="1">
      <alignment horizontal="center" vertical="center"/>
    </xf>
    <xf numFmtId="4" fontId="58" fillId="19" borderId="27" xfId="0" applyNumberFormat="1" applyFont="1" applyFill="1" applyBorder="1" applyAlignment="1" applyProtection="1">
      <alignment horizontal="center" vertical="center"/>
    </xf>
    <xf numFmtId="10" fontId="58" fillId="19" borderId="27" xfId="1" applyNumberFormat="1" applyFont="1" applyFill="1" applyBorder="1" applyAlignment="1" applyProtection="1">
      <alignment horizontal="center" vertical="center"/>
    </xf>
    <xf numFmtId="0" fontId="0" fillId="0" borderId="0" xfId="0" applyAlignment="1" applyProtection="1">
      <alignment horizontal="center"/>
      <protection locked="0"/>
    </xf>
    <xf numFmtId="0" fontId="0" fillId="2" borderId="29" xfId="0" applyFill="1" applyBorder="1" applyAlignment="1" applyProtection="1">
      <alignment horizontal="center"/>
    </xf>
    <xf numFmtId="2" fontId="0" fillId="0" borderId="0" xfId="0" applyNumberFormat="1" applyFill="1" applyBorder="1" applyAlignment="1" applyProtection="1">
      <alignment horizontal="center" vertical="center"/>
    </xf>
    <xf numFmtId="4" fontId="13" fillId="11" borderId="42" xfId="0" applyNumberFormat="1" applyFont="1" applyFill="1" applyBorder="1" applyAlignment="1" applyProtection="1">
      <alignment horizontal="center" vertical="center" wrapText="1"/>
    </xf>
    <xf numFmtId="0" fontId="59" fillId="2" borderId="30" xfId="0" applyFont="1" applyFill="1" applyBorder="1" applyAlignment="1" applyProtection="1">
      <alignment horizontal="left" vertical="center" wrapText="1" indent="1"/>
    </xf>
    <xf numFmtId="0" fontId="59" fillId="16" borderId="11" xfId="0" applyFont="1" applyFill="1" applyBorder="1" applyAlignment="1" applyProtection="1">
      <alignment vertical="center" wrapText="1"/>
    </xf>
    <xf numFmtId="0" fontId="59" fillId="16" borderId="11" xfId="0" applyFont="1" applyFill="1" applyBorder="1" applyAlignment="1" applyProtection="1">
      <alignment horizontal="left" vertical="center" wrapText="1" indent="1"/>
    </xf>
    <xf numFmtId="0" fontId="13" fillId="4" borderId="11" xfId="0" applyFont="1" applyFill="1" applyBorder="1" applyAlignment="1" applyProtection="1">
      <alignment vertical="center" wrapText="1"/>
    </xf>
    <xf numFmtId="167" fontId="13" fillId="4" borderId="27" xfId="0" applyNumberFormat="1" applyFont="1" applyFill="1" applyBorder="1" applyAlignment="1" applyProtection="1">
      <alignment vertical="center" wrapText="1"/>
    </xf>
    <xf numFmtId="4" fontId="0" fillId="4" borderId="27" xfId="0" applyNumberFormat="1" applyFill="1" applyBorder="1" applyAlignment="1" applyProtection="1">
      <alignment horizontal="center" vertical="center"/>
    </xf>
    <xf numFmtId="2" fontId="0" fillId="3" borderId="12" xfId="0" applyNumberFormat="1" applyFill="1" applyBorder="1" applyAlignment="1" applyProtection="1">
      <alignment horizontal="center"/>
      <protection locked="0"/>
    </xf>
    <xf numFmtId="4" fontId="31" fillId="4" borderId="27" xfId="0" applyNumberFormat="1" applyFont="1" applyFill="1" applyBorder="1" applyAlignment="1" applyProtection="1">
      <alignment horizontal="center" vertical="center"/>
    </xf>
    <xf numFmtId="4" fontId="0" fillId="0" borderId="0" xfId="1" applyNumberFormat="1" applyFont="1" applyFill="1" applyBorder="1" applyAlignment="1" applyProtection="1">
      <alignment horizontal="center" vertical="center"/>
    </xf>
    <xf numFmtId="0" fontId="3" fillId="4" borderId="11" xfId="0" applyFont="1" applyFill="1" applyBorder="1" applyAlignment="1" applyProtection="1">
      <alignment vertical="center" wrapText="1"/>
    </xf>
    <xf numFmtId="4" fontId="31" fillId="3" borderId="27" xfId="0" applyNumberFormat="1" applyFont="1" applyFill="1" applyBorder="1" applyAlignment="1" applyProtection="1">
      <alignment horizontal="center"/>
    </xf>
    <xf numFmtId="4" fontId="0" fillId="0" borderId="27" xfId="0" applyNumberFormat="1" applyBorder="1" applyAlignment="1" applyProtection="1">
      <alignment horizontal="center" vertical="center"/>
      <protection locked="0"/>
    </xf>
    <xf numFmtId="0" fontId="61" fillId="0" borderId="8" xfId="0" applyFont="1" applyBorder="1" applyAlignment="1" applyProtection="1">
      <protection locked="0"/>
    </xf>
    <xf numFmtId="0" fontId="61" fillId="0" borderId="8" xfId="0" applyFont="1" applyBorder="1" applyAlignment="1"/>
    <xf numFmtId="9" fontId="0" fillId="0" borderId="0" xfId="1" applyFont="1"/>
    <xf numFmtId="0" fontId="15" fillId="13" borderId="3" xfId="0" applyFont="1" applyFill="1" applyBorder="1" applyAlignment="1" applyProtection="1">
      <alignment horizontal="center" vertical="center" wrapText="1"/>
    </xf>
    <xf numFmtId="0" fontId="16" fillId="13" borderId="4" xfId="0" applyFont="1" applyFill="1" applyBorder="1" applyAlignment="1" applyProtection="1">
      <alignment vertical="center"/>
    </xf>
    <xf numFmtId="0" fontId="16" fillId="13" borderId="5" xfId="0" applyFont="1" applyFill="1" applyBorder="1" applyAlignment="1" applyProtection="1">
      <alignment vertical="center"/>
    </xf>
    <xf numFmtId="0" fontId="8" fillId="4" borderId="11"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xf>
    <xf numFmtId="164" fontId="0" fillId="0" borderId="20"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1" xfId="0" applyNumberFormat="1" applyFill="1" applyBorder="1" applyAlignment="1" applyProtection="1">
      <alignment horizontal="center" vertical="center" wrapText="1"/>
      <protection locked="0"/>
    </xf>
    <xf numFmtId="164" fontId="0" fillId="3" borderId="27" xfId="0" applyNumberFormat="1" applyFill="1" applyBorder="1" applyAlignment="1" applyProtection="1">
      <alignment horizontal="center" vertical="center" wrapText="1"/>
      <protection locked="0"/>
    </xf>
    <xf numFmtId="0" fontId="32" fillId="4" borderId="29" xfId="2" applyFont="1" applyFill="1" applyBorder="1" applyAlignment="1" applyProtection="1">
      <alignment horizontal="left" vertical="center" wrapText="1" indent="1"/>
    </xf>
    <xf numFmtId="0" fontId="32" fillId="4" borderId="28" xfId="2" applyFont="1" applyFill="1" applyBorder="1" applyAlignment="1" applyProtection="1">
      <alignment horizontal="left" vertical="center" wrapText="1" indent="1"/>
    </xf>
    <xf numFmtId="0" fontId="15" fillId="8" borderId="1"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19" fillId="10" borderId="14" xfId="0" applyFont="1" applyFill="1" applyBorder="1" applyAlignment="1" applyProtection="1">
      <alignment horizontal="center" vertical="center" wrapText="1"/>
    </xf>
    <xf numFmtId="0" fontId="19" fillId="10" borderId="15" xfId="0" applyFont="1" applyFill="1" applyBorder="1" applyAlignment="1" applyProtection="1">
      <alignment horizontal="center" vertical="center" wrapText="1"/>
    </xf>
    <xf numFmtId="0" fontId="19" fillId="10" borderId="54" xfId="0" applyFont="1" applyFill="1" applyBorder="1" applyAlignment="1" applyProtection="1">
      <alignment horizontal="center" vertical="center" wrapText="1"/>
    </xf>
    <xf numFmtId="4" fontId="19" fillId="10" borderId="15" xfId="0" applyNumberFormat="1" applyFont="1" applyFill="1" applyBorder="1" applyAlignment="1" applyProtection="1">
      <alignment horizontal="center" vertical="center" wrapText="1"/>
    </xf>
    <xf numFmtId="4" fontId="19" fillId="10" borderId="23" xfId="0" applyNumberFormat="1"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8" fillId="4" borderId="31" xfId="0" applyFont="1" applyFill="1" applyBorder="1" applyAlignment="1" applyProtection="1">
      <alignment horizontal="left" vertical="center" wrapText="1" indent="1"/>
    </xf>
    <xf numFmtId="0" fontId="8" fillId="4" borderId="0" xfId="0" applyFont="1" applyFill="1" applyBorder="1" applyAlignment="1" applyProtection="1">
      <alignment horizontal="left" vertical="center" wrapText="1" indent="1"/>
    </xf>
    <xf numFmtId="0" fontId="21" fillId="4" borderId="31" xfId="2" applyFill="1" applyBorder="1" applyAlignment="1" applyProtection="1">
      <alignment horizontal="left" wrapText="1" indent="1"/>
    </xf>
    <xf numFmtId="0" fontId="21" fillId="4" borderId="0" xfId="2" applyFill="1" applyBorder="1" applyAlignment="1" applyProtection="1">
      <alignment horizontal="left" wrapText="1" indent="1"/>
    </xf>
    <xf numFmtId="0" fontId="8" fillId="4" borderId="11" xfId="0" applyFont="1" applyFill="1" applyBorder="1" applyAlignment="1" applyProtection="1">
      <alignment horizontal="left" vertical="center" wrapText="1" indent="1"/>
    </xf>
    <xf numFmtId="0" fontId="8" fillId="4" borderId="12" xfId="0" applyFont="1" applyFill="1" applyBorder="1" applyAlignment="1" applyProtection="1">
      <alignment horizontal="left" vertical="center" wrapText="1" indent="1"/>
    </xf>
    <xf numFmtId="4" fontId="0" fillId="2" borderId="16" xfId="0" applyNumberFormat="1" applyFill="1" applyBorder="1" applyAlignment="1" applyProtection="1">
      <alignment horizontal="center"/>
    </xf>
    <xf numFmtId="4" fontId="0" fillId="2" borderId="12" xfId="0" applyNumberFormat="1" applyFill="1" applyBorder="1" applyAlignment="1" applyProtection="1">
      <alignment horizontal="center"/>
    </xf>
    <xf numFmtId="4" fontId="0" fillId="2" borderId="13" xfId="0" applyNumberFormat="1" applyFill="1" applyBorder="1" applyAlignment="1" applyProtection="1">
      <alignment horizontal="center"/>
    </xf>
    <xf numFmtId="0" fontId="3" fillId="4" borderId="39" xfId="0" applyFont="1" applyFill="1" applyBorder="1" applyAlignment="1" applyProtection="1">
      <alignment horizontal="left" vertical="center" wrapText="1" indent="1"/>
    </xf>
    <xf numFmtId="0" fontId="3" fillId="4" borderId="40" xfId="0" applyFont="1" applyFill="1" applyBorder="1" applyAlignment="1" applyProtection="1">
      <alignment horizontal="left" vertical="center" wrapText="1" indent="1"/>
    </xf>
    <xf numFmtId="0" fontId="3" fillId="4" borderId="11"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8" fillId="4" borderId="39" xfId="0" applyFont="1" applyFill="1" applyBorder="1" applyAlignment="1" applyProtection="1">
      <alignment horizontal="left" vertical="center" wrapText="1" indent="1"/>
    </xf>
    <xf numFmtId="0" fontId="8" fillId="4" borderId="40" xfId="0" applyFont="1" applyFill="1" applyBorder="1" applyAlignment="1" applyProtection="1">
      <alignment horizontal="left" vertical="center" wrapText="1" indent="1"/>
    </xf>
    <xf numFmtId="0" fontId="10" fillId="11" borderId="40" xfId="0" applyFont="1" applyFill="1" applyBorder="1" applyAlignment="1" applyProtection="1">
      <alignment horizontal="center" vertical="center"/>
      <protection locked="0"/>
    </xf>
    <xf numFmtId="0" fontId="10" fillId="11" borderId="20" xfId="0" applyFont="1" applyFill="1" applyBorder="1" applyAlignment="1" applyProtection="1">
      <alignment horizontal="center" vertical="center"/>
      <protection locked="0"/>
    </xf>
    <xf numFmtId="0" fontId="3" fillId="4" borderId="27" xfId="0" applyFont="1" applyFill="1" applyBorder="1" applyAlignment="1" applyProtection="1">
      <alignment horizontal="left" vertical="center" wrapText="1" indent="1"/>
    </xf>
    <xf numFmtId="0" fontId="8" fillId="4" borderId="27" xfId="0" applyFont="1" applyFill="1" applyBorder="1" applyAlignment="1" applyProtection="1">
      <alignment horizontal="left" vertical="center" wrapText="1" indent="1"/>
    </xf>
    <xf numFmtId="0" fontId="10" fillId="11" borderId="18" xfId="0" applyFont="1" applyFill="1" applyBorder="1" applyAlignment="1" applyProtection="1">
      <alignment horizontal="center" vertical="center"/>
    </xf>
    <xf numFmtId="0" fontId="10" fillId="11" borderId="28" xfId="0" applyFont="1" applyFill="1" applyBorder="1" applyAlignment="1" applyProtection="1">
      <alignment horizontal="center" vertical="center"/>
    </xf>
    <xf numFmtId="0" fontId="10" fillId="11" borderId="21" xfId="0" applyFont="1" applyFill="1" applyBorder="1" applyAlignment="1" applyProtection="1">
      <alignment horizontal="center" vertical="center"/>
    </xf>
    <xf numFmtId="0" fontId="10" fillId="11" borderId="6" xfId="0" applyFont="1" applyFill="1" applyBorder="1" applyAlignment="1" applyProtection="1">
      <alignment horizontal="center" vertical="center"/>
    </xf>
    <xf numFmtId="0" fontId="10" fillId="11" borderId="0" xfId="0" applyFont="1" applyFill="1" applyBorder="1" applyAlignment="1" applyProtection="1">
      <alignment horizontal="center" vertical="center"/>
    </xf>
    <xf numFmtId="0" fontId="10" fillId="11" borderId="32" xfId="0" applyFont="1" applyFill="1" applyBorder="1" applyAlignment="1" applyProtection="1">
      <alignment horizontal="center" vertic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8" xfId="0" applyFont="1" applyBorder="1" applyAlignment="1" applyProtection="1">
      <alignment horizontal="left" vertical="top" wrapText="1" indent="1"/>
    </xf>
    <xf numFmtId="0" fontId="10" fillId="2" borderId="25"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64" fillId="11" borderId="11" xfId="0" applyFont="1" applyFill="1" applyBorder="1" applyAlignment="1" applyProtection="1">
      <alignment horizontal="center" vertical="center" wrapText="1"/>
    </xf>
    <xf numFmtId="0" fontId="64" fillId="11" borderId="13" xfId="0" applyFont="1" applyFill="1" applyBorder="1" applyAlignment="1" applyProtection="1">
      <alignment horizontal="center" vertical="center" wrapText="1"/>
    </xf>
    <xf numFmtId="49" fontId="33" fillId="6" borderId="11" xfId="4" applyNumberFormat="1" applyFont="1" applyFill="1" applyBorder="1" applyAlignment="1" applyProtection="1">
      <alignment horizontal="left" vertical="center" wrapText="1" indent="1"/>
    </xf>
    <xf numFmtId="49" fontId="33" fillId="6" borderId="12" xfId="4" applyNumberFormat="1" applyFont="1" applyFill="1" applyBorder="1" applyAlignment="1" applyProtection="1">
      <alignment horizontal="left" vertical="center" wrapText="1" indent="1"/>
    </xf>
    <xf numFmtId="49" fontId="33" fillId="6" borderId="13" xfId="4" applyNumberFormat="1" applyFont="1" applyFill="1" applyBorder="1" applyAlignment="1" applyProtection="1">
      <alignment horizontal="left" vertical="center" wrapText="1" indent="1"/>
    </xf>
    <xf numFmtId="0" fontId="27" fillId="15" borderId="11" xfId="4" applyFont="1" applyFill="1" applyBorder="1" applyAlignment="1" applyProtection="1">
      <alignment horizontal="center" vertical="center" wrapText="1"/>
    </xf>
    <xf numFmtId="0" fontId="27" fillId="15" borderId="12" xfId="4" applyFont="1" applyFill="1" applyBorder="1" applyAlignment="1" applyProtection="1">
      <alignment horizontal="center" vertical="center" wrapText="1"/>
    </xf>
    <xf numFmtId="0" fontId="27" fillId="15" borderId="13" xfId="4" applyFont="1" applyFill="1" applyBorder="1" applyAlignment="1" applyProtection="1">
      <alignment horizontal="center" vertical="center" wrapText="1"/>
    </xf>
    <xf numFmtId="49" fontId="33" fillId="6" borderId="27" xfId="4" applyNumberFormat="1" applyFont="1" applyFill="1" applyBorder="1" applyAlignment="1" applyProtection="1">
      <alignment horizontal="left" vertical="center" wrapText="1" indent="1"/>
    </xf>
    <xf numFmtId="49" fontId="33" fillId="6" borderId="27" xfId="3" applyNumberFormat="1" applyFont="1" applyFill="1" applyBorder="1" applyAlignment="1" applyProtection="1">
      <alignment horizontal="left" vertical="center" indent="1"/>
    </xf>
    <xf numFmtId="49" fontId="33" fillId="6" borderId="27" xfId="5" applyNumberFormat="1" applyFont="1" applyFill="1" applyBorder="1" applyAlignment="1" applyProtection="1">
      <alignment horizontal="left" vertical="center" wrapText="1" indent="1"/>
    </xf>
    <xf numFmtId="49" fontId="33" fillId="6" borderId="27" xfId="3" applyNumberFormat="1" applyFont="1" applyFill="1" applyBorder="1" applyAlignment="1" applyProtection="1">
      <alignment horizontal="left" vertical="center" wrapText="1" indent="1"/>
    </xf>
    <xf numFmtId="0" fontId="35" fillId="7" borderId="27" xfId="4" applyFont="1" applyFill="1" applyBorder="1" applyAlignment="1" applyProtection="1">
      <alignment horizontal="center" vertical="center" wrapText="1"/>
    </xf>
    <xf numFmtId="0" fontId="29" fillId="0" borderId="40" xfId="4"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29" fillId="0" borderId="28" xfId="4" applyFont="1" applyFill="1" applyBorder="1" applyAlignment="1" applyProtection="1">
      <alignment horizontal="center" vertical="center" wrapText="1"/>
    </xf>
    <xf numFmtId="0" fontId="30" fillId="0" borderId="0" xfId="3" applyFont="1" applyFill="1" applyBorder="1" applyAlignment="1" applyProtection="1">
      <alignment horizontal="left" vertical="center" wrapText="1"/>
    </xf>
    <xf numFmtId="0" fontId="27" fillId="15" borderId="27" xfId="4" applyFont="1" applyFill="1" applyBorder="1" applyAlignment="1" applyProtection="1">
      <alignment horizontal="center" vertical="center" wrapText="1"/>
    </xf>
    <xf numFmtId="0" fontId="44" fillId="0" borderId="47" xfId="0" applyFont="1" applyBorder="1" applyAlignment="1">
      <alignment horizontal="justify" vertical="center" wrapText="1"/>
    </xf>
    <xf numFmtId="0" fontId="44" fillId="0" borderId="48" xfId="0" applyFont="1" applyBorder="1" applyAlignment="1">
      <alignment horizontal="justify" vertical="center" wrapText="1"/>
    </xf>
    <xf numFmtId="0" fontId="44" fillId="0" borderId="1" xfId="0" applyFont="1" applyBorder="1" applyAlignment="1">
      <alignment vertical="center" wrapText="1"/>
    </xf>
    <xf numFmtId="0" fontId="44" fillId="0" borderId="22" xfId="0" applyFont="1" applyBorder="1" applyAlignment="1">
      <alignment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4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22" xfId="0" applyFont="1" applyBorder="1" applyAlignment="1">
      <alignment horizontal="center" vertical="center" wrapText="1"/>
    </xf>
    <xf numFmtId="0" fontId="44" fillId="0" borderId="47" xfId="0" applyFont="1" applyBorder="1" applyAlignment="1">
      <alignment vertical="center" wrapText="1"/>
    </xf>
    <xf numFmtId="0" fontId="44" fillId="0" borderId="8" xfId="0" applyFont="1" applyBorder="1" applyAlignment="1">
      <alignment vertical="center" wrapText="1"/>
    </xf>
    <xf numFmtId="0" fontId="44" fillId="0" borderId="48" xfId="0" applyFont="1" applyBorder="1" applyAlignment="1">
      <alignment vertical="center" wrapText="1"/>
    </xf>
    <xf numFmtId="0" fontId="44" fillId="0" borderId="1" xfId="0" applyFont="1" applyBorder="1" applyAlignment="1">
      <alignment horizontal="justify" vertical="center" wrapText="1"/>
    </xf>
    <xf numFmtId="0" fontId="44" fillId="0" borderId="22" xfId="0" applyFont="1" applyBorder="1" applyAlignment="1">
      <alignment horizontal="justify" vertical="center" wrapText="1"/>
    </xf>
  </cellXfs>
  <cellStyles count="7">
    <cellStyle name="Hiperveza" xfId="2" builtinId="8"/>
    <cellStyle name="Normal 2" xfId="3"/>
    <cellStyle name="Normal 3" xfId="4"/>
    <cellStyle name="Normal 4" xfId="5"/>
    <cellStyle name="Normalno" xfId="0" builtinId="0"/>
    <cellStyle name="Obično 10" xfId="6"/>
    <cellStyle name="Postotak"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66"/>
      <color rgb="FFFF9933"/>
      <color rgb="FFCCCCFF"/>
      <color rgb="FFFFFFCC"/>
      <color rgb="FF0033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499984740745262"/>
  </sheetPr>
  <dimension ref="A1:AD91"/>
  <sheetViews>
    <sheetView showGridLines="0" tabSelected="1" topLeftCell="A24" zoomScale="70" zoomScaleNormal="70" zoomScaleSheetLayoutView="65" workbookViewId="0">
      <selection activeCell="B31" sqref="B31"/>
    </sheetView>
  </sheetViews>
  <sheetFormatPr defaultColWidth="9.1796875" defaultRowHeight="28.5" x14ac:dyDescent="0.35"/>
  <cols>
    <col min="1" max="1" width="8.54296875" style="4" customWidth="1"/>
    <col min="2" max="2" width="106" style="1" customWidth="1"/>
    <col min="3" max="3" width="27" style="1" customWidth="1"/>
    <col min="4" max="4" width="28.81640625" style="2" customWidth="1"/>
    <col min="5" max="5" width="18.81640625" style="1" bestFit="1" customWidth="1"/>
    <col min="6" max="6" width="15.7265625" style="1" bestFit="1" customWidth="1"/>
    <col min="7" max="7" width="15.26953125" style="1" bestFit="1" customWidth="1"/>
    <col min="8" max="8" width="15" style="1" bestFit="1" customWidth="1"/>
    <col min="9" max="9" width="26.81640625" style="3" customWidth="1"/>
    <col min="10" max="10" width="26.26953125" style="3" hidden="1" customWidth="1"/>
    <col min="11" max="11" width="57.453125" style="3" customWidth="1"/>
    <col min="12" max="12" width="22" style="3" customWidth="1"/>
    <col min="13" max="15" width="25.81640625" style="3" customWidth="1"/>
    <col min="16" max="16" width="20.1796875" style="3" customWidth="1"/>
    <col min="17" max="17" width="13.1796875" style="1" hidden="1" customWidth="1"/>
    <col min="18" max="18" width="8.1796875" style="1" hidden="1" customWidth="1"/>
    <col min="19" max="19" width="8" style="1" hidden="1" customWidth="1"/>
    <col min="20" max="20" width="14.26953125" style="1" hidden="1" customWidth="1"/>
    <col min="21" max="21" width="20.26953125" style="1" hidden="1" customWidth="1"/>
    <col min="22" max="22" width="0.1796875" style="1" customWidth="1"/>
    <col min="23" max="23" width="0.1796875" style="1" hidden="1" customWidth="1"/>
    <col min="24" max="25" width="11.7265625" style="1" bestFit="1" customWidth="1"/>
    <col min="26" max="26" width="9.1796875" style="1"/>
    <col min="27" max="27" width="9.7265625" style="1" bestFit="1" customWidth="1"/>
    <col min="28" max="28" width="10.7265625" style="1" bestFit="1" customWidth="1"/>
    <col min="29" max="16384" width="9.1796875" style="1"/>
  </cols>
  <sheetData>
    <row r="1" spans="1:30" ht="29" thickBot="1" x14ac:dyDescent="0.65">
      <c r="B1" s="233"/>
      <c r="C1" s="234"/>
      <c r="D1" s="234"/>
      <c r="E1" s="234"/>
      <c r="F1" s="234"/>
      <c r="G1" s="234"/>
      <c r="H1" s="234"/>
      <c r="I1" s="234"/>
      <c r="J1" s="234"/>
      <c r="K1" s="234"/>
      <c r="L1" s="234"/>
      <c r="M1" s="234"/>
      <c r="N1" s="234"/>
      <c r="O1" s="234"/>
      <c r="P1" s="234"/>
    </row>
    <row r="2" spans="1:30" ht="118.5" customHeight="1" thickBot="1" x14ac:dyDescent="0.4">
      <c r="A2" s="23" t="s">
        <v>24</v>
      </c>
      <c r="B2" s="255" t="s">
        <v>462</v>
      </c>
      <c r="C2" s="256"/>
      <c r="D2" s="257"/>
      <c r="E2" s="247" t="s">
        <v>461</v>
      </c>
      <c r="F2" s="248"/>
      <c r="G2" s="248"/>
      <c r="H2" s="248"/>
      <c r="I2" s="248"/>
      <c r="J2" s="248"/>
      <c r="K2" s="248"/>
      <c r="L2" s="248"/>
      <c r="M2" s="248"/>
      <c r="N2" s="248"/>
      <c r="O2" s="248"/>
      <c r="P2" s="249"/>
      <c r="Q2" s="236" t="s">
        <v>45</v>
      </c>
      <c r="R2" s="237"/>
      <c r="S2" s="237"/>
      <c r="T2" s="237"/>
      <c r="U2" s="237"/>
      <c r="V2" s="238"/>
      <c r="W2" s="191"/>
    </row>
    <row r="3" spans="1:30" ht="118.5" customHeight="1" thickBot="1" x14ac:dyDescent="0.4">
      <c r="A3" s="24"/>
      <c r="B3" s="170" t="s">
        <v>31</v>
      </c>
      <c r="C3" s="171" t="s">
        <v>459</v>
      </c>
      <c r="D3" s="172" t="s">
        <v>424</v>
      </c>
      <c r="E3" s="173" t="s">
        <v>23</v>
      </c>
      <c r="F3" s="174" t="s">
        <v>16</v>
      </c>
      <c r="G3" s="174" t="s">
        <v>17</v>
      </c>
      <c r="H3" s="174" t="s">
        <v>18</v>
      </c>
      <c r="I3" s="175" t="s">
        <v>425</v>
      </c>
      <c r="J3" s="220" t="s">
        <v>435</v>
      </c>
      <c r="K3" s="176" t="s">
        <v>433</v>
      </c>
      <c r="L3" s="176" t="s">
        <v>426</v>
      </c>
      <c r="M3" s="176" t="s">
        <v>427</v>
      </c>
      <c r="N3" s="176" t="s">
        <v>428</v>
      </c>
      <c r="O3" s="176" t="s">
        <v>429</v>
      </c>
      <c r="P3" s="176" t="s">
        <v>430</v>
      </c>
      <c r="Q3" s="70" t="s">
        <v>41</v>
      </c>
      <c r="R3" s="71" t="s">
        <v>42</v>
      </c>
      <c r="S3" s="71" t="s">
        <v>43</v>
      </c>
      <c r="T3" s="71" t="s">
        <v>44</v>
      </c>
      <c r="U3" s="72" t="s">
        <v>65</v>
      </c>
      <c r="V3" s="73" t="s">
        <v>66</v>
      </c>
      <c r="W3" s="192"/>
    </row>
    <row r="4" spans="1:30" ht="24.75" customHeight="1" thickBot="1" x14ac:dyDescent="0.4">
      <c r="A4" s="183">
        <v>1</v>
      </c>
      <c r="B4" s="184">
        <v>2</v>
      </c>
      <c r="C4" s="184">
        <v>3</v>
      </c>
      <c r="D4" s="185">
        <v>4</v>
      </c>
      <c r="E4" s="183">
        <v>5</v>
      </c>
      <c r="F4" s="184">
        <v>6</v>
      </c>
      <c r="G4" s="184">
        <v>7</v>
      </c>
      <c r="H4" s="184">
        <v>8</v>
      </c>
      <c r="I4" s="184">
        <v>9</v>
      </c>
      <c r="J4" s="184"/>
      <c r="K4" s="184">
        <v>10</v>
      </c>
      <c r="L4" s="184">
        <v>11</v>
      </c>
      <c r="M4" s="184">
        <v>12</v>
      </c>
      <c r="N4" s="184">
        <v>13</v>
      </c>
      <c r="O4" s="184">
        <v>14</v>
      </c>
      <c r="P4" s="185">
        <v>15</v>
      </c>
      <c r="Q4" s="150"/>
      <c r="R4" s="150"/>
      <c r="S4" s="150"/>
      <c r="T4" s="151"/>
      <c r="U4" s="152"/>
      <c r="V4" s="153"/>
      <c r="W4" s="192"/>
    </row>
    <row r="5" spans="1:30" ht="44.25" customHeight="1" x14ac:dyDescent="0.35">
      <c r="A5" s="25" t="s">
        <v>0</v>
      </c>
      <c r="B5" s="221" t="s">
        <v>62</v>
      </c>
      <c r="C5" s="218"/>
      <c r="D5" s="29">
        <f>SUM(D9:D45)</f>
        <v>0</v>
      </c>
      <c r="E5" s="264"/>
      <c r="F5" s="265"/>
      <c r="G5" s="265"/>
      <c r="H5" s="266"/>
      <c r="I5" s="26">
        <f>SUM(I7:I45)</f>
        <v>0</v>
      </c>
      <c r="J5" s="200"/>
      <c r="K5" s="200"/>
      <c r="L5" s="198"/>
      <c r="M5" s="199"/>
      <c r="N5" s="199"/>
      <c r="O5" s="199"/>
      <c r="P5" s="44">
        <f>SUM(P6:P44)</f>
        <v>0</v>
      </c>
      <c r="Q5" s="179"/>
      <c r="R5" s="27"/>
      <c r="S5" s="27"/>
      <c r="T5" s="28"/>
      <c r="U5" s="26">
        <f>SUM(U7:U44)</f>
        <v>0</v>
      </c>
      <c r="V5" s="26">
        <f>SUM(V7:V44)</f>
        <v>0</v>
      </c>
      <c r="W5" s="193"/>
      <c r="X5" s="3"/>
      <c r="Y5" s="3"/>
    </row>
    <row r="6" spans="1:30" s="111" customFormat="1" ht="47.25" customHeight="1" x14ac:dyDescent="0.35">
      <c r="A6" s="115"/>
      <c r="B6" s="222" t="s">
        <v>440</v>
      </c>
      <c r="C6" s="288" t="s">
        <v>463</v>
      </c>
      <c r="D6" s="289"/>
      <c r="E6" s="180"/>
      <c r="F6" s="113"/>
      <c r="G6" s="113"/>
      <c r="H6" s="113"/>
      <c r="I6" s="112"/>
      <c r="J6" s="112"/>
      <c r="K6" s="112"/>
      <c r="L6" s="112"/>
      <c r="M6" s="112"/>
      <c r="N6" s="112"/>
      <c r="O6" s="112"/>
      <c r="P6" s="114"/>
      <c r="Q6" s="180"/>
      <c r="R6" s="113"/>
      <c r="S6" s="113"/>
      <c r="T6" s="113"/>
      <c r="U6" s="112"/>
      <c r="V6" s="114"/>
      <c r="W6" s="194"/>
    </row>
    <row r="7" spans="1:30" x14ac:dyDescent="0.35">
      <c r="A7" s="36"/>
      <c r="B7" s="121" t="s">
        <v>68</v>
      </c>
      <c r="C7" s="9"/>
      <c r="D7" s="11"/>
      <c r="E7" s="146"/>
      <c r="F7" s="147"/>
      <c r="G7" s="147"/>
      <c r="H7" s="147"/>
      <c r="I7" s="10"/>
      <c r="J7" s="10"/>
      <c r="K7" s="10"/>
      <c r="L7" s="10"/>
      <c r="M7" s="10"/>
      <c r="N7" s="10"/>
      <c r="O7" s="10"/>
      <c r="P7" s="11"/>
      <c r="Q7" s="147"/>
      <c r="R7" s="8"/>
      <c r="S7" s="8"/>
      <c r="T7" s="8"/>
      <c r="U7" s="10"/>
      <c r="V7" s="11"/>
      <c r="W7" s="195"/>
    </row>
    <row r="8" spans="1:30" s="16" customFormat="1" ht="0.75" customHeight="1" x14ac:dyDescent="0.35">
      <c r="A8" s="30"/>
      <c r="B8" s="31"/>
      <c r="C8" s="32"/>
      <c r="D8" s="189"/>
      <c r="E8" s="186"/>
      <c r="F8" s="34"/>
      <c r="G8" s="34"/>
      <c r="H8" s="34"/>
      <c r="I8" s="34"/>
      <c r="J8" s="34"/>
      <c r="K8" s="34"/>
      <c r="L8" s="34"/>
      <c r="M8" s="34"/>
      <c r="N8" s="34"/>
      <c r="O8" s="34"/>
      <c r="P8" s="35"/>
      <c r="Q8" s="34"/>
      <c r="R8" s="34"/>
      <c r="S8" s="34"/>
      <c r="T8" s="34"/>
      <c r="U8" s="34"/>
      <c r="V8" s="35"/>
      <c r="W8" s="157"/>
      <c r="AB8" s="1"/>
      <c r="AC8" s="1"/>
      <c r="AD8" s="1"/>
    </row>
    <row r="9" spans="1:30" x14ac:dyDescent="0.35">
      <c r="A9" s="7"/>
      <c r="B9" s="75"/>
      <c r="C9" s="12"/>
      <c r="D9" s="6"/>
      <c r="E9" s="20"/>
      <c r="F9" s="12"/>
      <c r="G9" s="19"/>
      <c r="H9" s="21"/>
      <c r="I9" s="5"/>
      <c r="J9" s="126"/>
      <c r="K9" s="126">
        <f>I9*$I$79</f>
        <v>0</v>
      </c>
      <c r="L9" s="126"/>
      <c r="M9" s="5">
        <f>IF(K9+L9&gt;I9*$I$77,K9-((K9+L9)-(I9*$I$77)),K9)</f>
        <v>0</v>
      </c>
      <c r="N9" s="178"/>
      <c r="O9" s="5">
        <f>ROUND(M9*N9,2)</f>
        <v>0</v>
      </c>
      <c r="P9" s="6">
        <f>M9-O9</f>
        <v>0</v>
      </c>
      <c r="Q9" s="177"/>
      <c r="R9" s="12"/>
      <c r="S9" s="74"/>
      <c r="T9" s="5"/>
      <c r="U9" s="5"/>
      <c r="V9" s="6"/>
      <c r="W9" s="162"/>
    </row>
    <row r="10" spans="1:30" x14ac:dyDescent="0.35">
      <c r="A10" s="7"/>
      <c r="B10" s="75"/>
      <c r="C10" s="12"/>
      <c r="D10" s="6"/>
      <c r="E10" s="20"/>
      <c r="F10" s="12"/>
      <c r="G10" s="19"/>
      <c r="H10" s="21"/>
      <c r="I10" s="5"/>
      <c r="J10" s="126"/>
      <c r="K10" s="126">
        <f t="shared" ref="K10:K18" si="0">I10*$I$79</f>
        <v>0</v>
      </c>
      <c r="L10" s="126"/>
      <c r="M10" s="5">
        <f t="shared" ref="M10:M18" si="1">IF(K10+L10&gt;I10*$I$77,K10-((K10+L10)-(I10*$I$77)),K10)</f>
        <v>0</v>
      </c>
      <c r="N10" s="178"/>
      <c r="O10" s="5">
        <f t="shared" ref="O10:O18" si="2">ROUND(M10*N10,2)</f>
        <v>0</v>
      </c>
      <c r="P10" s="6">
        <f t="shared" ref="P10:P18" si="3">M10-O10</f>
        <v>0</v>
      </c>
      <c r="Q10" s="177"/>
      <c r="R10" s="12"/>
      <c r="S10" s="74"/>
      <c r="T10" s="5"/>
      <c r="U10" s="5"/>
      <c r="V10" s="6"/>
      <c r="W10" s="162"/>
    </row>
    <row r="11" spans="1:30" x14ac:dyDescent="0.35">
      <c r="A11" s="7"/>
      <c r="B11" s="75"/>
      <c r="C11" s="12"/>
      <c r="D11" s="6"/>
      <c r="E11" s="20"/>
      <c r="F11" s="12"/>
      <c r="G11" s="19"/>
      <c r="H11" s="21"/>
      <c r="I11" s="5"/>
      <c r="J11" s="126"/>
      <c r="K11" s="126">
        <f t="shared" si="0"/>
        <v>0</v>
      </c>
      <c r="L11" s="126"/>
      <c r="M11" s="5">
        <f t="shared" si="1"/>
        <v>0</v>
      </c>
      <c r="N11" s="178"/>
      <c r="O11" s="5">
        <f t="shared" si="2"/>
        <v>0</v>
      </c>
      <c r="P11" s="6">
        <f t="shared" si="3"/>
        <v>0</v>
      </c>
      <c r="Q11" s="177"/>
      <c r="R11" s="12"/>
      <c r="S11" s="74"/>
      <c r="T11" s="5"/>
      <c r="U11" s="5"/>
      <c r="V11" s="6"/>
      <c r="W11" s="162"/>
    </row>
    <row r="12" spans="1:30" x14ac:dyDescent="0.35">
      <c r="A12" s="7"/>
      <c r="B12" s="75"/>
      <c r="C12" s="12"/>
      <c r="D12" s="6"/>
      <c r="E12" s="20"/>
      <c r="F12" s="12"/>
      <c r="G12" s="19"/>
      <c r="H12" s="21"/>
      <c r="I12" s="5"/>
      <c r="J12" s="126"/>
      <c r="K12" s="126">
        <f t="shared" si="0"/>
        <v>0</v>
      </c>
      <c r="L12" s="126"/>
      <c r="M12" s="5">
        <f t="shared" si="1"/>
        <v>0</v>
      </c>
      <c r="N12" s="178"/>
      <c r="O12" s="5">
        <f t="shared" si="2"/>
        <v>0</v>
      </c>
      <c r="P12" s="6">
        <f t="shared" si="3"/>
        <v>0</v>
      </c>
      <c r="Q12" s="177"/>
      <c r="R12" s="12"/>
      <c r="S12" s="74"/>
      <c r="T12" s="5"/>
      <c r="U12" s="5"/>
      <c r="V12" s="6"/>
      <c r="W12" s="162"/>
    </row>
    <row r="13" spans="1:30" x14ac:dyDescent="0.35">
      <c r="A13" s="7"/>
      <c r="B13" s="75"/>
      <c r="C13" s="12"/>
      <c r="D13" s="6"/>
      <c r="E13" s="20"/>
      <c r="F13" s="12"/>
      <c r="G13" s="19"/>
      <c r="H13" s="21"/>
      <c r="I13" s="5"/>
      <c r="J13" s="126"/>
      <c r="K13" s="126">
        <f t="shared" si="0"/>
        <v>0</v>
      </c>
      <c r="L13" s="126"/>
      <c r="M13" s="5">
        <f t="shared" si="1"/>
        <v>0</v>
      </c>
      <c r="N13" s="178"/>
      <c r="O13" s="5">
        <f t="shared" si="2"/>
        <v>0</v>
      </c>
      <c r="P13" s="6">
        <f t="shared" si="3"/>
        <v>0</v>
      </c>
      <c r="Q13" s="177"/>
      <c r="R13" s="12"/>
      <c r="S13" s="74"/>
      <c r="T13" s="5"/>
      <c r="U13" s="5"/>
      <c r="V13" s="6"/>
      <c r="W13" s="162"/>
    </row>
    <row r="14" spans="1:30" x14ac:dyDescent="0.35">
      <c r="A14" s="7"/>
      <c r="B14" s="75"/>
      <c r="C14" s="12"/>
      <c r="D14" s="6"/>
      <c r="E14" s="20"/>
      <c r="F14" s="12"/>
      <c r="G14" s="19"/>
      <c r="H14" s="21"/>
      <c r="I14" s="5"/>
      <c r="J14" s="126"/>
      <c r="K14" s="126">
        <f t="shared" si="0"/>
        <v>0</v>
      </c>
      <c r="L14" s="126"/>
      <c r="M14" s="5">
        <f t="shared" si="1"/>
        <v>0</v>
      </c>
      <c r="N14" s="178"/>
      <c r="O14" s="5">
        <f t="shared" si="2"/>
        <v>0</v>
      </c>
      <c r="P14" s="6">
        <f t="shared" si="3"/>
        <v>0</v>
      </c>
      <c r="Q14" s="177"/>
      <c r="R14" s="12"/>
      <c r="S14" s="74"/>
      <c r="T14" s="5"/>
      <c r="U14" s="5"/>
      <c r="V14" s="6"/>
      <c r="W14" s="162"/>
    </row>
    <row r="15" spans="1:30" x14ac:dyDescent="0.35">
      <c r="A15" s="7"/>
      <c r="B15" s="75"/>
      <c r="C15" s="12"/>
      <c r="D15" s="6"/>
      <c r="E15" s="20"/>
      <c r="F15" s="12"/>
      <c r="G15" s="19"/>
      <c r="H15" s="21"/>
      <c r="I15" s="5"/>
      <c r="J15" s="126"/>
      <c r="K15" s="126">
        <f t="shared" si="0"/>
        <v>0</v>
      </c>
      <c r="L15" s="126"/>
      <c r="M15" s="5">
        <f t="shared" si="1"/>
        <v>0</v>
      </c>
      <c r="N15" s="178"/>
      <c r="O15" s="5">
        <f t="shared" si="2"/>
        <v>0</v>
      </c>
      <c r="P15" s="6">
        <f t="shared" si="3"/>
        <v>0</v>
      </c>
      <c r="Q15" s="177"/>
      <c r="R15" s="12"/>
      <c r="S15" s="74"/>
      <c r="T15" s="5"/>
      <c r="U15" s="5"/>
      <c r="V15" s="6"/>
      <c r="W15" s="162"/>
    </row>
    <row r="16" spans="1:30" x14ac:dyDescent="0.35">
      <c r="A16" s="7"/>
      <c r="B16" s="75"/>
      <c r="C16" s="12"/>
      <c r="D16" s="6"/>
      <c r="E16" s="20"/>
      <c r="F16" s="12"/>
      <c r="G16" s="19"/>
      <c r="H16" s="21"/>
      <c r="I16" s="5"/>
      <c r="J16" s="126"/>
      <c r="K16" s="126">
        <f t="shared" si="0"/>
        <v>0</v>
      </c>
      <c r="L16" s="126"/>
      <c r="M16" s="5">
        <f t="shared" si="1"/>
        <v>0</v>
      </c>
      <c r="N16" s="178"/>
      <c r="O16" s="5">
        <f t="shared" si="2"/>
        <v>0</v>
      </c>
      <c r="P16" s="6">
        <f t="shared" si="3"/>
        <v>0</v>
      </c>
      <c r="Q16" s="177"/>
      <c r="R16" s="12"/>
      <c r="S16" s="74"/>
      <c r="T16" s="5"/>
      <c r="U16" s="5"/>
      <c r="V16" s="6"/>
      <c r="W16" s="162"/>
    </row>
    <row r="17" spans="1:25" x14ac:dyDescent="0.35">
      <c r="A17" s="7"/>
      <c r="B17" s="75"/>
      <c r="C17" s="12"/>
      <c r="D17" s="6"/>
      <c r="E17" s="20"/>
      <c r="F17" s="12"/>
      <c r="G17" s="19"/>
      <c r="H17" s="21"/>
      <c r="I17" s="5"/>
      <c r="J17" s="126"/>
      <c r="K17" s="126">
        <f t="shared" si="0"/>
        <v>0</v>
      </c>
      <c r="L17" s="126"/>
      <c r="M17" s="5">
        <f t="shared" si="1"/>
        <v>0</v>
      </c>
      <c r="N17" s="178"/>
      <c r="O17" s="5">
        <f t="shared" si="2"/>
        <v>0</v>
      </c>
      <c r="P17" s="6">
        <f t="shared" si="3"/>
        <v>0</v>
      </c>
      <c r="Q17" s="177"/>
      <c r="R17" s="12"/>
      <c r="S17" s="74"/>
      <c r="T17" s="5"/>
      <c r="U17" s="5"/>
      <c r="V17" s="6"/>
      <c r="W17" s="162"/>
    </row>
    <row r="18" spans="1:25" x14ac:dyDescent="0.35">
      <c r="A18" s="7"/>
      <c r="B18" s="75"/>
      <c r="C18" s="12"/>
      <c r="D18" s="6"/>
      <c r="E18" s="20"/>
      <c r="F18" s="190"/>
      <c r="G18" s="19"/>
      <c r="H18" s="21"/>
      <c r="I18" s="5"/>
      <c r="J18" s="126"/>
      <c r="K18" s="126">
        <f t="shared" si="0"/>
        <v>0</v>
      </c>
      <c r="L18" s="126"/>
      <c r="M18" s="5">
        <f t="shared" si="1"/>
        <v>0</v>
      </c>
      <c r="N18" s="178"/>
      <c r="O18" s="5">
        <f t="shared" si="2"/>
        <v>0</v>
      </c>
      <c r="P18" s="6">
        <f t="shared" si="3"/>
        <v>0</v>
      </c>
      <c r="Q18" s="177"/>
      <c r="R18" s="12"/>
      <c r="S18" s="74"/>
      <c r="T18" s="5"/>
      <c r="U18" s="5"/>
      <c r="V18" s="6"/>
      <c r="W18" s="162"/>
    </row>
    <row r="19" spans="1:25" x14ac:dyDescent="0.35">
      <c r="A19" s="36"/>
      <c r="B19" s="17" t="s">
        <v>27</v>
      </c>
      <c r="C19" s="9"/>
      <c r="D19" s="11"/>
      <c r="E19" s="146"/>
      <c r="F19" s="147"/>
      <c r="G19" s="147"/>
      <c r="H19" s="147"/>
      <c r="I19" s="10"/>
      <c r="J19" s="10"/>
      <c r="K19" s="10"/>
      <c r="L19" s="10"/>
      <c r="M19" s="10"/>
      <c r="N19" s="10"/>
      <c r="O19" s="10"/>
      <c r="P19" s="11"/>
      <c r="Q19" s="147"/>
      <c r="R19" s="8"/>
      <c r="S19" s="8"/>
      <c r="T19" s="8"/>
      <c r="U19" s="10"/>
      <c r="V19" s="11"/>
      <c r="W19" s="195"/>
    </row>
    <row r="20" spans="1:25" x14ac:dyDescent="0.35">
      <c r="A20" s="7"/>
      <c r="B20" s="75"/>
      <c r="C20" s="12"/>
      <c r="D20" s="6"/>
      <c r="E20" s="20"/>
      <c r="F20" s="12"/>
      <c r="G20" s="19"/>
      <c r="H20" s="21"/>
      <c r="I20" s="5"/>
      <c r="J20" s="126"/>
      <c r="K20" s="126">
        <f>I20*$I$79</f>
        <v>0</v>
      </c>
      <c r="L20" s="126"/>
      <c r="M20" s="5">
        <f>IF(K20+L20&gt;I20*$I$77,K20-((K20+L20)-(I20*$I$77)),K20)</f>
        <v>0</v>
      </c>
      <c r="N20" s="178"/>
      <c r="O20" s="5">
        <f>ROUND(M20*N20,2)</f>
        <v>0</v>
      </c>
      <c r="P20" s="6">
        <f t="shared" ref="P20:P29" si="4">M20-O20</f>
        <v>0</v>
      </c>
      <c r="Q20" s="177"/>
      <c r="R20" s="12"/>
      <c r="S20" s="74"/>
      <c r="T20" s="5"/>
      <c r="U20" s="5"/>
      <c r="V20" s="6"/>
      <c r="W20" s="162"/>
      <c r="Y20" s="3"/>
    </row>
    <row r="21" spans="1:25" x14ac:dyDescent="0.35">
      <c r="A21" s="7"/>
      <c r="B21" s="75"/>
      <c r="C21" s="12"/>
      <c r="D21" s="6"/>
      <c r="E21" s="20"/>
      <c r="F21" s="12"/>
      <c r="G21" s="19"/>
      <c r="H21" s="21"/>
      <c r="I21" s="5"/>
      <c r="J21" s="126"/>
      <c r="K21" s="126">
        <f t="shared" ref="K21:K29" si="5">I21*$I$79</f>
        <v>0</v>
      </c>
      <c r="L21" s="126"/>
      <c r="M21" s="5">
        <f t="shared" ref="M21:M29" si="6">IF(K21+L21&gt;I21*$I$77,K21-((K21+L21)-(I21*$I$77)),K21)</f>
        <v>0</v>
      </c>
      <c r="N21" s="178"/>
      <c r="O21" s="5">
        <f t="shared" ref="O21:O29" si="7">ROUND(M21*N21,2)</f>
        <v>0</v>
      </c>
      <c r="P21" s="6">
        <f t="shared" si="4"/>
        <v>0</v>
      </c>
      <c r="Q21" s="177"/>
      <c r="R21" s="12"/>
      <c r="S21" s="74"/>
      <c r="T21" s="5"/>
      <c r="U21" s="5"/>
      <c r="V21" s="6"/>
      <c r="W21" s="162"/>
      <c r="Y21" s="3"/>
    </row>
    <row r="22" spans="1:25" x14ac:dyDescent="0.35">
      <c r="A22" s="7"/>
      <c r="B22" s="75"/>
      <c r="C22" s="12"/>
      <c r="D22" s="6"/>
      <c r="E22" s="20"/>
      <c r="F22" s="12"/>
      <c r="G22" s="19"/>
      <c r="H22" s="21"/>
      <c r="I22" s="5"/>
      <c r="J22" s="126"/>
      <c r="K22" s="126">
        <f t="shared" si="5"/>
        <v>0</v>
      </c>
      <c r="L22" s="126"/>
      <c r="M22" s="5">
        <f t="shared" si="6"/>
        <v>0</v>
      </c>
      <c r="N22" s="178"/>
      <c r="O22" s="5">
        <f t="shared" si="7"/>
        <v>0</v>
      </c>
      <c r="P22" s="6">
        <f t="shared" si="4"/>
        <v>0</v>
      </c>
      <c r="Q22" s="177"/>
      <c r="R22" s="12"/>
      <c r="S22" s="74"/>
      <c r="T22" s="5"/>
      <c r="U22" s="5"/>
      <c r="V22" s="6"/>
      <c r="W22" s="162"/>
      <c r="Y22" s="3"/>
    </row>
    <row r="23" spans="1:25" x14ac:dyDescent="0.35">
      <c r="A23" s="7"/>
      <c r="B23" s="75"/>
      <c r="C23" s="12"/>
      <c r="D23" s="6"/>
      <c r="E23" s="20"/>
      <c r="F23" s="12"/>
      <c r="G23" s="19"/>
      <c r="H23" s="21"/>
      <c r="I23" s="5"/>
      <c r="J23" s="126"/>
      <c r="K23" s="126">
        <f t="shared" si="5"/>
        <v>0</v>
      </c>
      <c r="L23" s="126"/>
      <c r="M23" s="5">
        <f t="shared" si="6"/>
        <v>0</v>
      </c>
      <c r="N23" s="178"/>
      <c r="O23" s="5">
        <f t="shared" si="7"/>
        <v>0</v>
      </c>
      <c r="P23" s="6">
        <f t="shared" si="4"/>
        <v>0</v>
      </c>
      <c r="Q23" s="177"/>
      <c r="R23" s="12"/>
      <c r="S23" s="74"/>
      <c r="T23" s="5"/>
      <c r="U23" s="5"/>
      <c r="V23" s="6"/>
      <c r="W23" s="162"/>
      <c r="Y23" s="3"/>
    </row>
    <row r="24" spans="1:25" x14ac:dyDescent="0.35">
      <c r="A24" s="7"/>
      <c r="B24" s="75"/>
      <c r="C24" s="12"/>
      <c r="D24" s="6"/>
      <c r="E24" s="20"/>
      <c r="F24" s="12"/>
      <c r="G24" s="19"/>
      <c r="H24" s="21"/>
      <c r="I24" s="5"/>
      <c r="J24" s="126"/>
      <c r="K24" s="126">
        <f t="shared" si="5"/>
        <v>0</v>
      </c>
      <c r="L24" s="126"/>
      <c r="M24" s="5">
        <f t="shared" si="6"/>
        <v>0</v>
      </c>
      <c r="N24" s="178"/>
      <c r="O24" s="5">
        <f t="shared" si="7"/>
        <v>0</v>
      </c>
      <c r="P24" s="6">
        <f t="shared" si="4"/>
        <v>0</v>
      </c>
      <c r="Q24" s="177"/>
      <c r="R24" s="12"/>
      <c r="S24" s="74"/>
      <c r="T24" s="5"/>
      <c r="U24" s="5"/>
      <c r="V24" s="6"/>
      <c r="W24" s="162"/>
      <c r="Y24" s="3"/>
    </row>
    <row r="25" spans="1:25" x14ac:dyDescent="0.35">
      <c r="A25" s="7"/>
      <c r="B25" s="75"/>
      <c r="C25" s="12"/>
      <c r="D25" s="6"/>
      <c r="E25" s="20"/>
      <c r="F25" s="12"/>
      <c r="G25" s="19"/>
      <c r="H25" s="21"/>
      <c r="I25" s="5"/>
      <c r="J25" s="126"/>
      <c r="K25" s="126">
        <f t="shared" si="5"/>
        <v>0</v>
      </c>
      <c r="L25" s="126"/>
      <c r="M25" s="5">
        <f t="shared" si="6"/>
        <v>0</v>
      </c>
      <c r="N25" s="178"/>
      <c r="O25" s="5">
        <f t="shared" si="7"/>
        <v>0</v>
      </c>
      <c r="P25" s="6">
        <f t="shared" si="4"/>
        <v>0</v>
      </c>
      <c r="Q25" s="177"/>
      <c r="R25" s="12"/>
      <c r="S25" s="74"/>
      <c r="T25" s="5"/>
      <c r="U25" s="5"/>
      <c r="V25" s="6"/>
      <c r="W25" s="162"/>
      <c r="Y25" s="3"/>
    </row>
    <row r="26" spans="1:25" x14ac:dyDescent="0.35">
      <c r="A26" s="7"/>
      <c r="B26" s="75"/>
      <c r="C26" s="12"/>
      <c r="D26" s="6"/>
      <c r="E26" s="20"/>
      <c r="F26" s="12"/>
      <c r="G26" s="19"/>
      <c r="H26" s="21"/>
      <c r="I26" s="5"/>
      <c r="J26" s="126"/>
      <c r="K26" s="126">
        <f t="shared" si="5"/>
        <v>0</v>
      </c>
      <c r="L26" s="126"/>
      <c r="M26" s="5">
        <f t="shared" si="6"/>
        <v>0</v>
      </c>
      <c r="N26" s="178"/>
      <c r="O26" s="5">
        <f t="shared" si="7"/>
        <v>0</v>
      </c>
      <c r="P26" s="6">
        <f t="shared" si="4"/>
        <v>0</v>
      </c>
      <c r="Q26" s="177"/>
      <c r="R26" s="12"/>
      <c r="S26" s="74"/>
      <c r="T26" s="5"/>
      <c r="U26" s="5"/>
      <c r="V26" s="6"/>
      <c r="W26" s="162"/>
      <c r="Y26" s="3"/>
    </row>
    <row r="27" spans="1:25" x14ac:dyDescent="0.35">
      <c r="A27" s="7"/>
      <c r="B27" s="75"/>
      <c r="C27" s="12"/>
      <c r="D27" s="6"/>
      <c r="E27" s="20"/>
      <c r="F27" s="12"/>
      <c r="G27" s="19"/>
      <c r="H27" s="21"/>
      <c r="I27" s="5"/>
      <c r="J27" s="126"/>
      <c r="K27" s="126">
        <f t="shared" si="5"/>
        <v>0</v>
      </c>
      <c r="L27" s="126"/>
      <c r="M27" s="5">
        <f t="shared" si="6"/>
        <v>0</v>
      </c>
      <c r="N27" s="178"/>
      <c r="O27" s="5">
        <f t="shared" si="7"/>
        <v>0</v>
      </c>
      <c r="P27" s="6">
        <f t="shared" si="4"/>
        <v>0</v>
      </c>
      <c r="Q27" s="177"/>
      <c r="R27" s="12"/>
      <c r="S27" s="74"/>
      <c r="T27" s="5"/>
      <c r="U27" s="5"/>
      <c r="V27" s="6"/>
      <c r="W27" s="162"/>
      <c r="Y27" s="3"/>
    </row>
    <row r="28" spans="1:25" x14ac:dyDescent="0.35">
      <c r="A28" s="7"/>
      <c r="B28" s="75"/>
      <c r="C28" s="12"/>
      <c r="D28" s="6"/>
      <c r="E28" s="20"/>
      <c r="F28" s="12"/>
      <c r="G28" s="19"/>
      <c r="H28" s="21"/>
      <c r="I28" s="5"/>
      <c r="J28" s="126"/>
      <c r="K28" s="126">
        <f t="shared" si="5"/>
        <v>0</v>
      </c>
      <c r="L28" s="126"/>
      <c r="M28" s="5">
        <f t="shared" si="6"/>
        <v>0</v>
      </c>
      <c r="N28" s="178"/>
      <c r="O28" s="5">
        <f t="shared" si="7"/>
        <v>0</v>
      </c>
      <c r="P28" s="6">
        <f t="shared" si="4"/>
        <v>0</v>
      </c>
      <c r="Q28" s="177"/>
      <c r="R28" s="12"/>
      <c r="S28" s="74"/>
      <c r="T28" s="5"/>
      <c r="U28" s="5"/>
      <c r="V28" s="6"/>
      <c r="W28" s="162"/>
    </row>
    <row r="29" spans="1:25" x14ac:dyDescent="0.35">
      <c r="A29" s="7"/>
      <c r="B29" s="75"/>
      <c r="C29" s="12"/>
      <c r="D29" s="6"/>
      <c r="E29" s="20"/>
      <c r="F29" s="12"/>
      <c r="G29" s="19"/>
      <c r="H29" s="21"/>
      <c r="I29" s="5"/>
      <c r="J29" s="126"/>
      <c r="K29" s="126">
        <f t="shared" si="5"/>
        <v>0</v>
      </c>
      <c r="L29" s="126"/>
      <c r="M29" s="5">
        <f t="shared" si="6"/>
        <v>0</v>
      </c>
      <c r="N29" s="178"/>
      <c r="O29" s="5">
        <f t="shared" si="7"/>
        <v>0</v>
      </c>
      <c r="P29" s="6">
        <f t="shared" si="4"/>
        <v>0</v>
      </c>
      <c r="Q29" s="177"/>
      <c r="R29" s="12"/>
      <c r="S29" s="74"/>
      <c r="T29" s="5"/>
      <c r="U29" s="5"/>
      <c r="V29" s="6"/>
      <c r="W29" s="162"/>
    </row>
    <row r="30" spans="1:25" ht="52.5" customHeight="1" x14ac:dyDescent="0.35">
      <c r="A30" s="36"/>
      <c r="B30" s="223" t="s">
        <v>460</v>
      </c>
      <c r="C30" s="116"/>
      <c r="D30" s="119"/>
      <c r="E30" s="118"/>
      <c r="F30" s="116"/>
      <c r="G30" s="116"/>
      <c r="H30" s="116"/>
      <c r="I30" s="117"/>
      <c r="J30" s="117"/>
      <c r="K30" s="117"/>
      <c r="L30" s="117"/>
      <c r="M30" s="117"/>
      <c r="N30" s="117"/>
      <c r="O30" s="117"/>
      <c r="P30" s="119"/>
      <c r="Q30" s="116"/>
      <c r="R30" s="116"/>
      <c r="S30" s="116"/>
      <c r="T30" s="116"/>
      <c r="U30" s="117"/>
      <c r="V30" s="119"/>
      <c r="W30" s="196"/>
    </row>
    <row r="31" spans="1:25" x14ac:dyDescent="0.35">
      <c r="A31" s="13"/>
      <c r="B31" s="22"/>
      <c r="C31" s="12"/>
      <c r="D31" s="6"/>
      <c r="E31" s="20"/>
      <c r="F31" s="12"/>
      <c r="G31" s="19"/>
      <c r="H31" s="21"/>
      <c r="I31" s="5"/>
      <c r="J31" s="126"/>
      <c r="K31" s="126">
        <f>I31*$I$79</f>
        <v>0</v>
      </c>
      <c r="L31" s="5"/>
      <c r="M31" s="5">
        <f>IF(K31+L31&gt;I31*$I$77,K31-((K31+L31)-(I31*$I$77)),K31)</f>
        <v>0</v>
      </c>
      <c r="N31" s="178"/>
      <c r="O31" s="5">
        <f>ROUND(M31*N31,2)</f>
        <v>0</v>
      </c>
      <c r="P31" s="6">
        <f t="shared" ref="P31:P33" si="8">M31-O31</f>
        <v>0</v>
      </c>
      <c r="Q31" s="177"/>
      <c r="R31" s="12"/>
      <c r="S31" s="74"/>
      <c r="T31" s="5"/>
      <c r="U31" s="5"/>
      <c r="V31" s="6"/>
      <c r="W31" s="162"/>
    </row>
    <row r="32" spans="1:25" x14ac:dyDescent="0.35">
      <c r="A32" s="13"/>
      <c r="B32" s="22"/>
      <c r="C32" s="12"/>
      <c r="D32" s="6"/>
      <c r="E32" s="20"/>
      <c r="F32" s="12"/>
      <c r="G32" s="19"/>
      <c r="H32" s="21"/>
      <c r="I32" s="5"/>
      <c r="J32" s="126"/>
      <c r="K32" s="126">
        <f>I32*$I$79</f>
        <v>0</v>
      </c>
      <c r="L32" s="5"/>
      <c r="M32" s="5">
        <f>IF(K32+L32&gt;I32*$I$77,K32-((K32+L32)-(I32*$I$77)),K32)</f>
        <v>0</v>
      </c>
      <c r="N32" s="178"/>
      <c r="O32" s="5">
        <f>ROUND(M32*N32,2)</f>
        <v>0</v>
      </c>
      <c r="P32" s="6">
        <f t="shared" si="8"/>
        <v>0</v>
      </c>
      <c r="Q32" s="177"/>
      <c r="R32" s="12"/>
      <c r="S32" s="74"/>
      <c r="T32" s="5"/>
      <c r="U32" s="5"/>
      <c r="V32" s="6"/>
      <c r="W32" s="162"/>
    </row>
    <row r="33" spans="1:26" x14ac:dyDescent="0.35">
      <c r="A33" s="13"/>
      <c r="B33" s="22"/>
      <c r="C33" s="12"/>
      <c r="D33" s="6"/>
      <c r="E33" s="20"/>
      <c r="F33" s="12"/>
      <c r="G33" s="19"/>
      <c r="H33" s="21"/>
      <c r="I33" s="5"/>
      <c r="J33" s="126"/>
      <c r="K33" s="126">
        <f>I33*$I$79</f>
        <v>0</v>
      </c>
      <c r="L33" s="5"/>
      <c r="M33" s="5">
        <f>IF(K33+L33&gt;I33*$I$77,K33-((K33+L33)-(I33*$I$77)),K33)</f>
        <v>0</v>
      </c>
      <c r="N33" s="178"/>
      <c r="O33" s="5">
        <f>ROUND(M33*N33,2)</f>
        <v>0</v>
      </c>
      <c r="P33" s="6">
        <f t="shared" si="8"/>
        <v>0</v>
      </c>
      <c r="Q33" s="177"/>
      <c r="R33" s="12"/>
      <c r="S33" s="74"/>
      <c r="T33" s="5"/>
      <c r="U33" s="5"/>
      <c r="V33" s="6"/>
      <c r="W33" s="162"/>
    </row>
    <row r="34" spans="1:26" s="16" customFormat="1" ht="2.15" customHeight="1" x14ac:dyDescent="0.3">
      <c r="A34" s="30"/>
      <c r="B34" s="22"/>
      <c r="C34" s="32"/>
      <c r="D34" s="189"/>
      <c r="E34" s="186"/>
      <c r="F34" s="34"/>
      <c r="G34" s="34"/>
      <c r="H34" s="34"/>
      <c r="I34" s="34"/>
      <c r="J34" s="34"/>
      <c r="K34" s="34"/>
      <c r="L34" s="34"/>
      <c r="M34" s="34"/>
      <c r="N34" s="34"/>
      <c r="O34" s="34"/>
      <c r="P34" s="35"/>
      <c r="Q34" s="34"/>
      <c r="R34" s="34"/>
      <c r="S34" s="34"/>
      <c r="T34" s="34"/>
      <c r="U34" s="34"/>
      <c r="V34" s="35"/>
      <c r="W34" s="157"/>
    </row>
    <row r="35" spans="1:26" ht="103.5" customHeight="1" x14ac:dyDescent="0.35">
      <c r="A35" s="36"/>
      <c r="B35" s="223" t="s">
        <v>447</v>
      </c>
      <c r="C35" s="116"/>
      <c r="D35" s="119"/>
      <c r="E35" s="118"/>
      <c r="F35" s="116"/>
      <c r="G35" s="116"/>
      <c r="H35" s="116"/>
      <c r="I35" s="117"/>
      <c r="J35" s="117"/>
      <c r="K35" s="117"/>
      <c r="L35" s="117"/>
      <c r="M35" s="117"/>
      <c r="N35" s="117"/>
      <c r="O35" s="117"/>
      <c r="P35" s="119"/>
      <c r="Q35" s="116"/>
      <c r="R35" s="116"/>
      <c r="S35" s="116"/>
      <c r="T35" s="116"/>
      <c r="U35" s="117"/>
      <c r="V35" s="119"/>
      <c r="W35" s="196"/>
    </row>
    <row r="36" spans="1:26" x14ac:dyDescent="0.35">
      <c r="A36" s="13"/>
      <c r="B36" s="22"/>
      <c r="C36" s="12"/>
      <c r="D36" s="6"/>
      <c r="E36" s="20"/>
      <c r="F36" s="12"/>
      <c r="G36" s="19"/>
      <c r="H36" s="21"/>
      <c r="I36" s="5"/>
      <c r="J36" s="126"/>
      <c r="K36" s="126">
        <f>I36*$I$79</f>
        <v>0</v>
      </c>
      <c r="L36" s="5"/>
      <c r="M36" s="5">
        <f>IF(K36+L36&gt;I36*$I$77,K36-((K36+L36)-(I36*$I$77)),K36)</f>
        <v>0</v>
      </c>
      <c r="N36" s="178"/>
      <c r="O36" s="5">
        <f>ROUND(M36*N36,2)</f>
        <v>0</v>
      </c>
      <c r="P36" s="6">
        <f t="shared" ref="P36:P38" si="9">M36-O36</f>
        <v>0</v>
      </c>
      <c r="Q36" s="177"/>
      <c r="R36" s="12"/>
      <c r="S36" s="74"/>
      <c r="T36" s="5"/>
      <c r="U36" s="5"/>
      <c r="V36" s="6"/>
      <c r="W36" s="162"/>
    </row>
    <row r="37" spans="1:26" x14ac:dyDescent="0.35">
      <c r="A37" s="13"/>
      <c r="B37" s="22"/>
      <c r="C37" s="12"/>
      <c r="D37" s="6"/>
      <c r="E37" s="20"/>
      <c r="F37" s="12"/>
      <c r="G37" s="19"/>
      <c r="H37" s="21"/>
      <c r="I37" s="5"/>
      <c r="J37" s="126"/>
      <c r="K37" s="126">
        <f t="shared" ref="K37:K38" si="10">I37*$I$79</f>
        <v>0</v>
      </c>
      <c r="L37" s="5"/>
      <c r="M37" s="5">
        <f t="shared" ref="M37:M38" si="11">IF(K37+L37&gt;I37*$I$77,K37-((K37+L37)-(I37*$I$77)),K37)</f>
        <v>0</v>
      </c>
      <c r="N37" s="178"/>
      <c r="O37" s="5">
        <f>ROUND(M37*N37,2)</f>
        <v>0</v>
      </c>
      <c r="P37" s="6">
        <f t="shared" si="9"/>
        <v>0</v>
      </c>
      <c r="Q37" s="177"/>
      <c r="R37" s="12"/>
      <c r="S37" s="74"/>
      <c r="T37" s="5"/>
      <c r="U37" s="5"/>
      <c r="V37" s="6"/>
      <c r="W37" s="162"/>
      <c r="Z37" s="1">
        <f>I36*I78</f>
        <v>0</v>
      </c>
    </row>
    <row r="38" spans="1:26" x14ac:dyDescent="0.35">
      <c r="A38" s="13"/>
      <c r="B38" s="22"/>
      <c r="C38" s="12"/>
      <c r="D38" s="6"/>
      <c r="E38" s="20"/>
      <c r="F38" s="12"/>
      <c r="G38" s="19"/>
      <c r="H38" s="21"/>
      <c r="I38" s="5"/>
      <c r="J38" s="126"/>
      <c r="K38" s="126">
        <f t="shared" si="10"/>
        <v>0</v>
      </c>
      <c r="L38" s="5"/>
      <c r="M38" s="5">
        <f t="shared" si="11"/>
        <v>0</v>
      </c>
      <c r="N38" s="178"/>
      <c r="O38" s="5">
        <f>ROUND(M38*N38,2)</f>
        <v>0</v>
      </c>
      <c r="P38" s="6">
        <f t="shared" si="9"/>
        <v>0</v>
      </c>
      <c r="Q38" s="177"/>
      <c r="R38" s="12"/>
      <c r="S38" s="74"/>
      <c r="T38" s="5"/>
      <c r="U38" s="5"/>
      <c r="V38" s="6"/>
      <c r="W38" s="162"/>
    </row>
    <row r="39" spans="1:26" ht="41.25" customHeight="1" x14ac:dyDescent="0.35">
      <c r="A39" s="36"/>
      <c r="B39" s="223" t="s">
        <v>448</v>
      </c>
      <c r="C39" s="116"/>
      <c r="D39" s="119"/>
      <c r="E39" s="118"/>
      <c r="F39" s="116"/>
      <c r="G39" s="116"/>
      <c r="H39" s="116"/>
      <c r="I39" s="117"/>
      <c r="J39" s="117"/>
      <c r="K39" s="117"/>
      <c r="L39" s="117"/>
      <c r="M39" s="117"/>
      <c r="N39" s="117"/>
      <c r="O39" s="117"/>
      <c r="P39" s="119"/>
      <c r="Q39" s="116"/>
      <c r="R39" s="116"/>
      <c r="S39" s="116"/>
      <c r="T39" s="116"/>
      <c r="U39" s="117"/>
      <c r="V39" s="119"/>
      <c r="W39" s="196"/>
    </row>
    <row r="40" spans="1:26" x14ac:dyDescent="0.35">
      <c r="A40" s="13"/>
      <c r="B40" s="22"/>
      <c r="C40" s="12"/>
      <c r="D40" s="6"/>
      <c r="E40" s="20"/>
      <c r="F40" s="12"/>
      <c r="G40" s="19"/>
      <c r="H40" s="21"/>
      <c r="I40" s="5"/>
      <c r="J40" s="126"/>
      <c r="K40" s="126">
        <f>I40*$I$79</f>
        <v>0</v>
      </c>
      <c r="L40" s="5"/>
      <c r="M40" s="5">
        <f>IF(K40+L40&gt;I40*$I$77,K40-((K40+L40)-(I40*$I$77)),K40)</f>
        <v>0</v>
      </c>
      <c r="N40" s="178"/>
      <c r="O40" s="5">
        <f>ROUND(M40*N40,2)</f>
        <v>0</v>
      </c>
      <c r="P40" s="6">
        <f>M40-O40</f>
        <v>0</v>
      </c>
      <c r="Q40" s="177"/>
      <c r="R40" s="12"/>
      <c r="S40" s="74"/>
      <c r="T40" s="5"/>
      <c r="U40" s="5"/>
      <c r="V40" s="6"/>
      <c r="W40" s="162"/>
    </row>
    <row r="41" spans="1:26" x14ac:dyDescent="0.35">
      <c r="A41" s="13"/>
      <c r="B41" s="22"/>
      <c r="C41" s="12"/>
      <c r="D41" s="6"/>
      <c r="E41" s="20"/>
      <c r="F41" s="12"/>
      <c r="G41" s="19"/>
      <c r="H41" s="21"/>
      <c r="I41" s="5"/>
      <c r="J41" s="126"/>
      <c r="K41" s="126">
        <f t="shared" ref="K41:K42" si="12">I41*$I$79</f>
        <v>0</v>
      </c>
      <c r="L41" s="5"/>
      <c r="M41" s="5">
        <f>IF(K41+L41&gt;I41*$I$77,K41-((K41+L41)-(I41*$I$77)),K41)</f>
        <v>0</v>
      </c>
      <c r="N41" s="178"/>
      <c r="O41" s="5">
        <f t="shared" ref="O41:O42" si="13">ROUND(M41*N41,2)</f>
        <v>0</v>
      </c>
      <c r="P41" s="6">
        <f t="shared" ref="P41:P42" si="14">M41-O41</f>
        <v>0</v>
      </c>
      <c r="Q41" s="177"/>
      <c r="R41" s="12"/>
      <c r="S41" s="74"/>
      <c r="T41" s="5"/>
      <c r="U41" s="5"/>
      <c r="V41" s="6"/>
      <c r="W41" s="162"/>
    </row>
    <row r="42" spans="1:26" x14ac:dyDescent="0.35">
      <c r="A42" s="13"/>
      <c r="B42" s="22"/>
      <c r="C42" s="12"/>
      <c r="D42" s="6"/>
      <c r="E42" s="20"/>
      <c r="F42" s="12"/>
      <c r="G42" s="19"/>
      <c r="H42" s="21"/>
      <c r="I42" s="5"/>
      <c r="J42" s="126"/>
      <c r="K42" s="126">
        <f t="shared" si="12"/>
        <v>0</v>
      </c>
      <c r="L42" s="5"/>
      <c r="M42" s="5">
        <f>IF(K42+L42&gt;I42*$I$77,K42-((K42+L42)-(I42*$I$77)),K42)</f>
        <v>0</v>
      </c>
      <c r="N42" s="178"/>
      <c r="O42" s="5">
        <f t="shared" si="13"/>
        <v>0</v>
      </c>
      <c r="P42" s="6">
        <f t="shared" si="14"/>
        <v>0</v>
      </c>
      <c r="Q42" s="177"/>
      <c r="R42" s="12"/>
      <c r="S42" s="74"/>
      <c r="T42" s="5"/>
      <c r="U42" s="5"/>
      <c r="V42" s="6"/>
      <c r="W42" s="162"/>
    </row>
    <row r="43" spans="1:26" ht="42" customHeight="1" x14ac:dyDescent="0.35">
      <c r="A43" s="7"/>
      <c r="B43" s="223" t="s">
        <v>449</v>
      </c>
      <c r="C43" s="127"/>
      <c r="D43" s="130"/>
      <c r="E43" s="187"/>
      <c r="F43" s="127"/>
      <c r="G43" s="127"/>
      <c r="H43" s="127"/>
      <c r="I43" s="127"/>
      <c r="J43" s="127"/>
      <c r="K43" s="127"/>
      <c r="L43" s="127"/>
      <c r="M43" s="127"/>
      <c r="N43" s="127"/>
      <c r="O43" s="127"/>
      <c r="P43" s="128"/>
      <c r="Q43" s="129"/>
      <c r="R43" s="127"/>
      <c r="S43" s="127"/>
      <c r="T43" s="127"/>
      <c r="U43" s="127"/>
      <c r="V43" s="128"/>
      <c r="W43" s="197"/>
    </row>
    <row r="44" spans="1:26" x14ac:dyDescent="0.35">
      <c r="A44" s="7"/>
      <c r="B44" s="120"/>
      <c r="C44" s="12"/>
      <c r="D44" s="140"/>
      <c r="E44" s="20"/>
      <c r="F44" s="12"/>
      <c r="G44" s="19"/>
      <c r="H44" s="125"/>
      <c r="I44" s="5"/>
      <c r="J44" s="126"/>
      <c r="K44" s="126">
        <f>I44*$I$79</f>
        <v>0</v>
      </c>
      <c r="L44" s="5"/>
      <c r="M44" s="5">
        <f>IF(K44+L44&gt;I44*$I$77,K44-((K44+L44)-(I44*$I$77)),K44)</f>
        <v>0</v>
      </c>
      <c r="N44" s="178"/>
      <c r="O44" s="5">
        <f>ROUND(M44*N44,2)</f>
        <v>0</v>
      </c>
      <c r="P44" s="6">
        <f>M44-O44</f>
        <v>0</v>
      </c>
      <c r="Q44" s="177"/>
      <c r="R44" s="12"/>
      <c r="S44" s="74"/>
      <c r="T44" s="126"/>
      <c r="U44" s="5"/>
      <c r="V44" s="6"/>
      <c r="W44" s="162"/>
    </row>
    <row r="45" spans="1:26" x14ac:dyDescent="0.35">
      <c r="A45" s="7"/>
      <c r="B45" s="120"/>
      <c r="C45" s="12"/>
      <c r="D45" s="140"/>
      <c r="E45" s="20"/>
      <c r="F45" s="12"/>
      <c r="G45" s="19"/>
      <c r="H45" s="125"/>
      <c r="I45" s="5"/>
      <c r="J45" s="126"/>
      <c r="K45" s="126">
        <f>I45*$I$79</f>
        <v>0</v>
      </c>
      <c r="L45" s="5"/>
      <c r="M45" s="5">
        <f>IF(K45+L45&gt;I45*$I$77,K45-((K45+L45)-(I45*$I$77)),K45)</f>
        <v>0</v>
      </c>
      <c r="N45" s="178"/>
      <c r="O45" s="5">
        <f>ROUND(M45*N45,2)</f>
        <v>0</v>
      </c>
      <c r="P45" s="6">
        <f>M45-O45</f>
        <v>0</v>
      </c>
      <c r="Q45" s="177"/>
      <c r="R45" s="177"/>
      <c r="S45" s="227"/>
      <c r="T45" s="126"/>
      <c r="U45" s="5"/>
      <c r="V45" s="6"/>
      <c r="W45" s="162"/>
    </row>
    <row r="46" spans="1:26" ht="61.5" customHeight="1" x14ac:dyDescent="0.35">
      <c r="A46" s="37" t="s">
        <v>1</v>
      </c>
      <c r="B46" s="38" t="s">
        <v>70</v>
      </c>
      <c r="C46" s="39"/>
      <c r="D46" s="44">
        <f>SUM(D47:D48)</f>
        <v>0</v>
      </c>
      <c r="E46" s="41"/>
      <c r="F46" s="42"/>
      <c r="G46" s="42"/>
      <c r="H46" s="43"/>
      <c r="I46" s="40">
        <f>SUM(I47:I48)</f>
        <v>0</v>
      </c>
      <c r="J46" s="155"/>
      <c r="K46" s="155"/>
      <c r="L46" s="155"/>
      <c r="M46" s="155"/>
      <c r="N46" s="155"/>
      <c r="O46" s="155"/>
      <c r="P46" s="40">
        <f>IF(I5*0.1*I77&lt;SUM(P47:P48),I5*0.1*I77,SUM(P47:P48))</f>
        <v>0</v>
      </c>
      <c r="Q46" s="181"/>
      <c r="R46" s="42"/>
      <c r="S46" s="42"/>
      <c r="T46" s="43"/>
      <c r="U46" s="40">
        <f>SUM(U47:U48)</f>
        <v>0</v>
      </c>
      <c r="V46" s="44">
        <f>SUM(V47:V48)</f>
        <v>0</v>
      </c>
      <c r="W46" s="193"/>
    </row>
    <row r="47" spans="1:26" x14ac:dyDescent="0.35">
      <c r="A47" s="13"/>
      <c r="B47" s="22"/>
      <c r="C47" s="12"/>
      <c r="D47" s="140"/>
      <c r="E47" s="20"/>
      <c r="F47" s="12"/>
      <c r="G47" s="19"/>
      <c r="H47" s="74"/>
      <c r="I47" s="5"/>
      <c r="J47" s="5">
        <f>IF(SUM(I$47:I$48)&gt;I$67,I47/(SUM(I$47:I$48))*$I$67,I47)</f>
        <v>0</v>
      </c>
      <c r="K47" s="126">
        <f>IFERROR(J47*$I$79,0)</f>
        <v>0</v>
      </c>
      <c r="L47" s="5">
        <v>0</v>
      </c>
      <c r="M47" s="5">
        <f>IF(K47+L47&gt;I47*$I$77,K47-((K47+L47)-(I47*$I$77)),K47)</f>
        <v>0</v>
      </c>
      <c r="N47" s="178">
        <v>0</v>
      </c>
      <c r="O47" s="5">
        <f>ROUND(M47*N47,2)</f>
        <v>0</v>
      </c>
      <c r="P47" s="6">
        <f t="shared" ref="P47:P57" si="15">M47-O47</f>
        <v>0</v>
      </c>
      <c r="Q47" s="177"/>
      <c r="R47" s="12"/>
      <c r="S47" s="74"/>
      <c r="T47" s="5"/>
      <c r="U47" s="5"/>
      <c r="V47" s="6"/>
      <c r="W47" s="162"/>
    </row>
    <row r="48" spans="1:26" x14ac:dyDescent="0.35">
      <c r="A48" s="13"/>
      <c r="B48" s="22"/>
      <c r="C48" s="12"/>
      <c r="D48" s="140"/>
      <c r="E48" s="20"/>
      <c r="F48" s="12"/>
      <c r="G48" s="19"/>
      <c r="H48" s="21"/>
      <c r="I48" s="5"/>
      <c r="J48" s="5">
        <f>IF(SUM(I$47:I$48)&gt;I$67,I48/(SUM(I$47:I$48))*$I$67,I48)</f>
        <v>0</v>
      </c>
      <c r="K48" s="126">
        <f>IFERROR(J48*$I$79,0)</f>
        <v>0</v>
      </c>
      <c r="L48" s="5">
        <v>0</v>
      </c>
      <c r="M48" s="5">
        <f>IF(K48+L48&gt;I48*$I$77,K48-((K48+L48)-(I48*$I$77)),K48)</f>
        <v>0</v>
      </c>
      <c r="N48" s="178">
        <v>0</v>
      </c>
      <c r="O48" s="5">
        <f>ROUND(M48*N48,2)</f>
        <v>0</v>
      </c>
      <c r="P48" s="6">
        <f t="shared" si="15"/>
        <v>0</v>
      </c>
      <c r="Q48" s="177"/>
      <c r="R48" s="12"/>
      <c r="S48" s="74"/>
      <c r="T48" s="5"/>
      <c r="U48" s="5"/>
      <c r="V48" s="6"/>
      <c r="W48" s="162"/>
      <c r="Z48" s="3"/>
    </row>
    <row r="49" spans="1:28" x14ac:dyDescent="0.35">
      <c r="A49" s="37" t="s">
        <v>2</v>
      </c>
      <c r="B49" s="45" t="s">
        <v>29</v>
      </c>
      <c r="C49" s="46"/>
      <c r="D49" s="44">
        <f>SUM(D50:D51)</f>
        <v>0</v>
      </c>
      <c r="E49" s="47"/>
      <c r="F49" s="48"/>
      <c r="G49" s="48"/>
      <c r="H49" s="49"/>
      <c r="I49" s="26">
        <f>SUM(I50:I51)</f>
        <v>0</v>
      </c>
      <c r="J49" s="154"/>
      <c r="K49" s="154"/>
      <c r="L49" s="154"/>
      <c r="M49" s="154"/>
      <c r="N49" s="154"/>
      <c r="O49" s="154"/>
      <c r="P49" s="40">
        <f>SUM(P50:P51)</f>
        <v>0</v>
      </c>
      <c r="Q49" s="182"/>
      <c r="R49" s="48"/>
      <c r="S49" s="48"/>
      <c r="T49" s="49"/>
      <c r="U49" s="26">
        <f>SUM(U50:U51)</f>
        <v>0</v>
      </c>
      <c r="V49" s="29">
        <f>SUM(V50:V51)</f>
        <v>0</v>
      </c>
      <c r="W49" s="193"/>
    </row>
    <row r="50" spans="1:28" x14ac:dyDescent="0.35">
      <c r="A50" s="13"/>
      <c r="B50" s="22"/>
      <c r="C50" s="12"/>
      <c r="D50" s="140"/>
      <c r="E50" s="20"/>
      <c r="F50" s="12"/>
      <c r="G50" s="19"/>
      <c r="H50" s="21"/>
      <c r="I50" s="5"/>
      <c r="J50" s="5">
        <f>IF(SUM(I$50:I$51)&gt;I$70,I50/(SUM(I$50:I$51))*I$70,I50)</f>
        <v>0</v>
      </c>
      <c r="K50" s="126">
        <f>IFERROR(J50*$I$79,0)</f>
        <v>0</v>
      </c>
      <c r="L50" s="5">
        <v>0</v>
      </c>
      <c r="M50" s="5">
        <f>IF(K50+L50&gt;I50*$I$77,K50-((K50+L50)-(I50*$I$77)),K50)</f>
        <v>0</v>
      </c>
      <c r="N50" s="178">
        <v>0</v>
      </c>
      <c r="O50" s="5">
        <f>ROUND(M50*N50,2)</f>
        <v>0</v>
      </c>
      <c r="P50" s="6">
        <f t="shared" si="15"/>
        <v>0</v>
      </c>
      <c r="Q50" s="177"/>
      <c r="R50" s="12"/>
      <c r="S50" s="74"/>
      <c r="T50" s="5"/>
      <c r="U50" s="5"/>
      <c r="V50" s="6"/>
      <c r="W50" s="162"/>
    </row>
    <row r="51" spans="1:28" x14ac:dyDescent="0.35">
      <c r="A51" s="13"/>
      <c r="B51" s="22"/>
      <c r="C51" s="12"/>
      <c r="D51" s="140"/>
      <c r="E51" s="20"/>
      <c r="F51" s="12"/>
      <c r="G51" s="19"/>
      <c r="H51" s="21"/>
      <c r="I51" s="5"/>
      <c r="J51" s="5">
        <f>IF(SUM(I$50:I$51)&gt;I$70,I51/(SUM(I$50:I$51))*I$70,I51)</f>
        <v>0</v>
      </c>
      <c r="K51" s="126">
        <f>IFERROR(J51*$I$79,0)</f>
        <v>0</v>
      </c>
      <c r="L51" s="5">
        <v>0</v>
      </c>
      <c r="M51" s="5">
        <f>IF(K51+L51&gt;I51*$I$77,K51-((K51+L51)-(I51*$I$77)),K51)</f>
        <v>0</v>
      </c>
      <c r="N51" s="178">
        <v>0</v>
      </c>
      <c r="O51" s="5">
        <f>ROUND(M51*N51,2)</f>
        <v>0</v>
      </c>
      <c r="P51" s="6">
        <f t="shared" si="15"/>
        <v>0</v>
      </c>
      <c r="Q51" s="177"/>
      <c r="R51" s="12"/>
      <c r="S51" s="74"/>
      <c r="T51" s="5"/>
      <c r="U51" s="5"/>
      <c r="V51" s="6"/>
      <c r="W51" s="162"/>
      <c r="X51" s="3"/>
    </row>
    <row r="52" spans="1:28" x14ac:dyDescent="0.35">
      <c r="A52" s="37" t="s">
        <v>3</v>
      </c>
      <c r="B52" s="38" t="s">
        <v>28</v>
      </c>
      <c r="C52" s="39"/>
      <c r="D52" s="44">
        <f>SUM(D53:D54)</f>
        <v>0</v>
      </c>
      <c r="E52" s="41"/>
      <c r="F52" s="42"/>
      <c r="G52" s="42"/>
      <c r="H52" s="43"/>
      <c r="I52" s="40">
        <f>SUM(I53:I54)</f>
        <v>0</v>
      </c>
      <c r="J52" s="155"/>
      <c r="K52" s="155"/>
      <c r="L52" s="155"/>
      <c r="M52" s="155"/>
      <c r="N52" s="155"/>
      <c r="O52" s="155"/>
      <c r="P52" s="40">
        <f>SUM(P53:P54)</f>
        <v>0</v>
      </c>
      <c r="Q52" s="181"/>
      <c r="R52" s="42"/>
      <c r="S52" s="42"/>
      <c r="T52" s="43"/>
      <c r="U52" s="40">
        <f>SUM(U53:U54)</f>
        <v>0</v>
      </c>
      <c r="V52" s="44">
        <f>SUM(V53:V54)</f>
        <v>0</v>
      </c>
      <c r="W52" s="193"/>
      <c r="Y52" s="3"/>
    </row>
    <row r="53" spans="1:28" x14ac:dyDescent="0.35">
      <c r="A53" s="13"/>
      <c r="B53" s="22"/>
      <c r="C53" s="12"/>
      <c r="D53" s="140"/>
      <c r="E53" s="20"/>
      <c r="F53" s="12"/>
      <c r="G53" s="19"/>
      <c r="H53" s="21"/>
      <c r="I53" s="5"/>
      <c r="J53" s="5">
        <f>IF(SUM(I$53:I$54)&gt;I$71,I53/(SUM(I$53:I$54))*I$71,I53)</f>
        <v>0</v>
      </c>
      <c r="K53" s="126">
        <f>IFERROR(J53*$I$79,0)</f>
        <v>0</v>
      </c>
      <c r="L53" s="5">
        <v>0</v>
      </c>
      <c r="M53" s="5">
        <f>IF(K53+L53&gt;I53*$I$77,K53-((K53+L53)-(I53*$I$77)),K53)</f>
        <v>0</v>
      </c>
      <c r="N53" s="178">
        <v>0</v>
      </c>
      <c r="O53" s="5">
        <f>ROUND(M53*N53,2)</f>
        <v>0</v>
      </c>
      <c r="P53" s="6">
        <f t="shared" si="15"/>
        <v>0</v>
      </c>
      <c r="Q53" s="177"/>
      <c r="R53" s="12"/>
      <c r="S53" s="74"/>
      <c r="T53" s="5"/>
      <c r="U53" s="5"/>
      <c r="V53" s="6"/>
      <c r="W53" s="162"/>
      <c r="X53" s="3"/>
    </row>
    <row r="54" spans="1:28" x14ac:dyDescent="0.35">
      <c r="A54" s="13"/>
      <c r="B54" s="131"/>
      <c r="C54" s="12"/>
      <c r="D54" s="140"/>
      <c r="E54" s="20"/>
      <c r="F54" s="12"/>
      <c r="G54" s="19"/>
      <c r="H54" s="21"/>
      <c r="I54" s="5"/>
      <c r="J54" s="5">
        <f>IF(SUM(I$53:I$54)&gt;I$71,I54/(SUM(I$53:I$54))*I$71,I54)</f>
        <v>0</v>
      </c>
      <c r="K54" s="126">
        <f>IFERROR(J54*$I$79,0)</f>
        <v>0</v>
      </c>
      <c r="L54" s="5">
        <v>0</v>
      </c>
      <c r="M54" s="5">
        <f>IF(K54+L54&gt;I54*$I$77,K54-((K54+L54)-(I54*$I$77)),K54)</f>
        <v>0</v>
      </c>
      <c r="N54" s="178">
        <v>0</v>
      </c>
      <c r="O54" s="5">
        <f>ROUND(M54*N54,2)</f>
        <v>0</v>
      </c>
      <c r="P54" s="6">
        <f t="shared" si="15"/>
        <v>0</v>
      </c>
      <c r="Q54" s="177"/>
      <c r="R54" s="12"/>
      <c r="S54" s="74"/>
      <c r="T54" s="5"/>
      <c r="U54" s="5"/>
      <c r="V54" s="6"/>
      <c r="W54" s="162"/>
    </row>
    <row r="55" spans="1:28" x14ac:dyDescent="0.35">
      <c r="A55" s="37" t="s">
        <v>4</v>
      </c>
      <c r="B55" s="38" t="s">
        <v>192</v>
      </c>
      <c r="C55" s="39"/>
      <c r="D55" s="44">
        <f>SUM(D56:D57)</f>
        <v>0</v>
      </c>
      <c r="E55" s="41"/>
      <c r="F55" s="42"/>
      <c r="G55" s="42"/>
      <c r="H55" s="43"/>
      <c r="I55" s="40">
        <f>SUM(I56:I57)</f>
        <v>0</v>
      </c>
      <c r="J55" s="155"/>
      <c r="K55" s="155"/>
      <c r="L55" s="155"/>
      <c r="M55" s="155"/>
      <c r="N55" s="155"/>
      <c r="O55" s="155"/>
      <c r="P55" s="40">
        <f>SUM(P56:P57)</f>
        <v>0</v>
      </c>
      <c r="Q55" s="181"/>
      <c r="R55" s="42"/>
      <c r="S55" s="42"/>
      <c r="T55" s="43"/>
      <c r="U55" s="40">
        <f>SUM(U56:U57)</f>
        <v>0</v>
      </c>
      <c r="V55" s="44">
        <f>SUM(V56:V57)</f>
        <v>0</v>
      </c>
      <c r="W55" s="193"/>
    </row>
    <row r="56" spans="1:28" x14ac:dyDescent="0.35">
      <c r="A56" s="13"/>
      <c r="B56" s="22"/>
      <c r="C56" s="12"/>
      <c r="D56" s="140"/>
      <c r="E56" s="20"/>
      <c r="F56" s="12"/>
      <c r="G56" s="19"/>
      <c r="H56" s="21"/>
      <c r="I56" s="5"/>
      <c r="J56" s="5">
        <f>IF(SUM(I$56:I$57)&gt;I$72,I56/(SUM(I$56:I$57))*I$72,I56)</f>
        <v>0</v>
      </c>
      <c r="K56" s="126">
        <f>IFERROR(J56*$I$79,0)</f>
        <v>0</v>
      </c>
      <c r="L56" s="5">
        <v>0</v>
      </c>
      <c r="M56" s="5">
        <f>IF(K56+L56&gt;I56*$I$77,K56-((K56+L56)-(I56*$I$77)),K56)</f>
        <v>0</v>
      </c>
      <c r="N56" s="178">
        <v>0</v>
      </c>
      <c r="O56" s="5">
        <f>ROUND(M56*N56,2)</f>
        <v>0</v>
      </c>
      <c r="P56" s="6">
        <f t="shared" si="15"/>
        <v>0</v>
      </c>
      <c r="Q56" s="177"/>
      <c r="R56" s="12"/>
      <c r="S56" s="74"/>
      <c r="T56" s="5"/>
      <c r="U56" s="5"/>
      <c r="V56" s="6"/>
      <c r="W56" s="162"/>
      <c r="Y56" s="3"/>
      <c r="AB56" s="3"/>
    </row>
    <row r="57" spans="1:28" x14ac:dyDescent="0.35">
      <c r="A57" s="13"/>
      <c r="B57" s="22"/>
      <c r="C57" s="12"/>
      <c r="D57" s="140"/>
      <c r="E57" s="20"/>
      <c r="F57" s="12"/>
      <c r="G57" s="19"/>
      <c r="H57" s="21"/>
      <c r="I57" s="5">
        <v>0</v>
      </c>
      <c r="J57" s="5">
        <f>IF(SUM(I$56:I$57)&gt;I$72,I57/(SUM(I$56:I$57))*I$72,I57)</f>
        <v>0</v>
      </c>
      <c r="K57" s="126">
        <f>IFERROR(J57*$I$79,0)</f>
        <v>0</v>
      </c>
      <c r="L57" s="5">
        <v>0</v>
      </c>
      <c r="M57" s="5">
        <f>IF(K57+L57&gt;I57*$I$77,K57-((K57+L57)-(I57*$I$77)),K57)</f>
        <v>0</v>
      </c>
      <c r="N57" s="178">
        <v>0</v>
      </c>
      <c r="O57" s="5">
        <f>ROUND(M57*N57,2)</f>
        <v>0</v>
      </c>
      <c r="P57" s="6">
        <f t="shared" si="15"/>
        <v>0</v>
      </c>
      <c r="Q57" s="177"/>
      <c r="R57" s="12"/>
      <c r="S57" s="74"/>
      <c r="T57" s="5"/>
      <c r="U57" s="5"/>
      <c r="V57" s="6"/>
      <c r="W57" s="162"/>
      <c r="Y57" s="3"/>
    </row>
    <row r="58" spans="1:28" ht="29" x14ac:dyDescent="0.35">
      <c r="A58" s="37" t="s">
        <v>5</v>
      </c>
      <c r="B58" s="38" t="s">
        <v>450</v>
      </c>
      <c r="C58" s="39"/>
      <c r="D58" s="44">
        <f>SUM(D59:D60)</f>
        <v>0</v>
      </c>
      <c r="E58" s="41"/>
      <c r="F58" s="42"/>
      <c r="G58" s="42"/>
      <c r="H58" s="43"/>
      <c r="I58" s="40">
        <f>SUM(I59:I60)</f>
        <v>0</v>
      </c>
      <c r="J58" s="155"/>
      <c r="K58" s="155"/>
      <c r="L58" s="155"/>
      <c r="M58" s="155"/>
      <c r="N58" s="155"/>
      <c r="O58" s="155"/>
      <c r="P58" s="188"/>
      <c r="Q58" s="181"/>
      <c r="R58" s="42"/>
      <c r="S58" s="42"/>
      <c r="T58" s="43"/>
      <c r="U58" s="40">
        <f>SUM(U59:U60)</f>
        <v>0</v>
      </c>
      <c r="V58" s="44">
        <f>SUM(V59:V60)</f>
        <v>0</v>
      </c>
      <c r="W58" s="193"/>
      <c r="Y58" s="3"/>
      <c r="AB58" s="3"/>
    </row>
    <row r="59" spans="1:28" x14ac:dyDescent="0.35">
      <c r="A59" s="13"/>
      <c r="B59" s="22"/>
      <c r="C59" s="12"/>
      <c r="D59" s="140"/>
      <c r="E59" s="20"/>
      <c r="F59" s="12"/>
      <c r="G59" s="19"/>
      <c r="H59" s="21"/>
      <c r="I59" s="5"/>
      <c r="J59" s="5"/>
      <c r="K59" s="5"/>
      <c r="L59" s="5">
        <v>0</v>
      </c>
      <c r="M59" s="5"/>
      <c r="N59" s="5"/>
      <c r="O59" s="5"/>
      <c r="P59" s="6"/>
      <c r="Q59" s="177"/>
      <c r="R59" s="12"/>
      <c r="S59" s="74"/>
      <c r="T59" s="5"/>
      <c r="U59" s="5"/>
      <c r="V59" s="6"/>
      <c r="W59" s="162"/>
      <c r="Y59" s="3"/>
      <c r="AA59" s="3"/>
    </row>
    <row r="60" spans="1:28" ht="29" thickBot="1" x14ac:dyDescent="0.4">
      <c r="A60" s="13"/>
      <c r="B60" s="22"/>
      <c r="C60" s="12"/>
      <c r="D60" s="140"/>
      <c r="E60" s="20"/>
      <c r="F60" s="12"/>
      <c r="G60" s="19"/>
      <c r="H60" s="21"/>
      <c r="I60" s="5"/>
      <c r="J60" s="5"/>
      <c r="K60" s="5"/>
      <c r="L60" s="5">
        <v>0</v>
      </c>
      <c r="M60" s="5"/>
      <c r="N60" s="5"/>
      <c r="O60" s="5"/>
      <c r="P60" s="6"/>
      <c r="Q60" s="177"/>
      <c r="R60" s="12"/>
      <c r="S60" s="74"/>
      <c r="T60" s="5"/>
      <c r="U60" s="5"/>
      <c r="V60" s="6"/>
      <c r="W60" s="162"/>
      <c r="Y60" s="3"/>
    </row>
    <row r="61" spans="1:28" ht="80.25" customHeight="1" thickBot="1" x14ac:dyDescent="0.4">
      <c r="A61" s="283" t="s">
        <v>32</v>
      </c>
      <c r="B61" s="284"/>
      <c r="C61" s="284"/>
      <c r="D61" s="284"/>
      <c r="E61" s="285"/>
      <c r="F61" s="285"/>
      <c r="G61" s="285"/>
      <c r="H61" s="285"/>
      <c r="I61" s="285"/>
      <c r="J61" s="156"/>
      <c r="K61" s="156"/>
      <c r="L61" s="156"/>
      <c r="M61" s="211"/>
      <c r="N61" s="211"/>
      <c r="O61" s="156"/>
      <c r="P61" s="156"/>
    </row>
    <row r="62" spans="1:28" ht="40" customHeight="1" x14ac:dyDescent="0.35">
      <c r="A62" s="250" t="s">
        <v>431</v>
      </c>
      <c r="B62" s="251"/>
      <c r="C62" s="251"/>
      <c r="D62" s="252"/>
      <c r="E62" s="253" t="s">
        <v>432</v>
      </c>
      <c r="F62" s="253"/>
      <c r="G62" s="253"/>
      <c r="H62" s="253"/>
      <c r="I62" s="254"/>
      <c r="J62" s="201"/>
      <c r="K62" s="201"/>
      <c r="L62" s="163"/>
      <c r="M62" s="163"/>
      <c r="N62" s="210"/>
      <c r="O62" s="163"/>
      <c r="P62" s="163"/>
    </row>
    <row r="63" spans="1:28" s="16" customFormat="1" ht="2.15" customHeight="1" x14ac:dyDescent="0.3">
      <c r="A63" s="30"/>
      <c r="B63" s="31"/>
      <c r="C63" s="32"/>
      <c r="D63" s="33"/>
      <c r="E63" s="34"/>
      <c r="F63" s="34"/>
      <c r="G63" s="34"/>
      <c r="H63" s="34"/>
      <c r="I63" s="34"/>
      <c r="J63" s="201"/>
      <c r="K63" s="202"/>
      <c r="L63" s="157"/>
      <c r="M63" s="157"/>
      <c r="N63" s="157"/>
      <c r="O63" s="157"/>
      <c r="P63" s="157"/>
    </row>
    <row r="64" spans="1:28" ht="86.25" customHeight="1" x14ac:dyDescent="0.35">
      <c r="A64" s="286" t="s">
        <v>6</v>
      </c>
      <c r="B64" s="258" t="s">
        <v>71</v>
      </c>
      <c r="C64" s="259"/>
      <c r="D64" s="241"/>
      <c r="E64" s="50"/>
      <c r="F64" s="51"/>
      <c r="G64" s="51"/>
      <c r="H64" s="52"/>
      <c r="I64" s="244">
        <f>D64</f>
        <v>0</v>
      </c>
      <c r="J64" s="201"/>
      <c r="K64" s="203"/>
      <c r="L64" s="158"/>
      <c r="M64" s="158"/>
      <c r="N64" s="158"/>
      <c r="O64" s="158"/>
      <c r="P64" s="158"/>
    </row>
    <row r="65" spans="1:26" s="15" customFormat="1" ht="14.25" customHeight="1" x14ac:dyDescent="0.35">
      <c r="A65" s="286"/>
      <c r="B65" s="260" t="s">
        <v>40</v>
      </c>
      <c r="C65" s="261"/>
      <c r="D65" s="242"/>
      <c r="E65" s="53"/>
      <c r="F65" s="54"/>
      <c r="G65" s="54"/>
      <c r="H65" s="55"/>
      <c r="I65" s="244"/>
      <c r="J65" s="201"/>
      <c r="K65" s="203"/>
      <c r="L65" s="158"/>
      <c r="M65" s="158"/>
      <c r="N65" s="158"/>
      <c r="O65" s="158"/>
      <c r="P65" s="158"/>
    </row>
    <row r="66" spans="1:26" s="15" customFormat="1" ht="21" customHeight="1" x14ac:dyDescent="0.35">
      <c r="A66" s="287"/>
      <c r="B66" s="245" t="s">
        <v>51</v>
      </c>
      <c r="C66" s="246"/>
      <c r="D66" s="243"/>
      <c r="E66" s="53"/>
      <c r="F66" s="54"/>
      <c r="G66" s="54"/>
      <c r="H66" s="55"/>
      <c r="I66" s="244"/>
      <c r="J66" s="201"/>
      <c r="K66" s="203"/>
      <c r="L66" s="158"/>
      <c r="M66" s="158"/>
      <c r="N66" s="158"/>
      <c r="O66" s="158"/>
      <c r="P66" s="158"/>
    </row>
    <row r="67" spans="1:26" ht="75" customHeight="1" x14ac:dyDescent="0.35">
      <c r="A67" s="25" t="s">
        <v>7</v>
      </c>
      <c r="B67" s="262" t="s">
        <v>33</v>
      </c>
      <c r="C67" s="263"/>
      <c r="D67" s="57">
        <f>D5*0.1</f>
        <v>0</v>
      </c>
      <c r="E67" s="58"/>
      <c r="F67" s="51"/>
      <c r="G67" s="51"/>
      <c r="H67" s="52"/>
      <c r="I67" s="56">
        <f>I5*0.1</f>
        <v>0</v>
      </c>
      <c r="J67" s="204"/>
      <c r="K67" s="204"/>
      <c r="L67" s="160"/>
      <c r="M67" s="160"/>
      <c r="N67" s="160"/>
      <c r="O67" s="160"/>
      <c r="P67" s="160"/>
      <c r="Q67" s="164"/>
    </row>
    <row r="68" spans="1:26" ht="75" customHeight="1" x14ac:dyDescent="0.35">
      <c r="A68" s="25" t="s">
        <v>8</v>
      </c>
      <c r="B68" s="276" t="s">
        <v>34</v>
      </c>
      <c r="C68" s="276"/>
      <c r="D68" s="57">
        <f>MIN(D67, (IF(D46 ="", 0, D46)))+D5</f>
        <v>0</v>
      </c>
      <c r="E68" s="58"/>
      <c r="F68" s="51"/>
      <c r="G68" s="51"/>
      <c r="H68" s="52"/>
      <c r="I68" s="56">
        <f>MIN(I67, (IF(I46 ="", 0, I46)))+I5</f>
        <v>0</v>
      </c>
      <c r="J68" s="204"/>
      <c r="K68" s="204"/>
      <c r="L68" s="160"/>
      <c r="M68" s="160"/>
      <c r="N68" s="160"/>
      <c r="O68" s="160"/>
      <c r="P68" s="160"/>
      <c r="Q68" s="164"/>
      <c r="X68" s="3"/>
      <c r="Y68" s="3"/>
    </row>
    <row r="69" spans="1:26" ht="75" customHeight="1" x14ac:dyDescent="0.35">
      <c r="A69" s="25" t="s">
        <v>9</v>
      </c>
      <c r="B69" s="276" t="s">
        <v>423</v>
      </c>
      <c r="C69" s="276"/>
      <c r="D69" s="59"/>
      <c r="E69" s="59"/>
      <c r="F69" s="59"/>
      <c r="G69" s="59"/>
      <c r="H69" s="60"/>
      <c r="I69" s="61">
        <f>IFERROR(I68/D68,0)</f>
        <v>0</v>
      </c>
      <c r="J69" s="204"/>
      <c r="K69" s="205"/>
      <c r="L69" s="165"/>
      <c r="M69" s="165"/>
      <c r="N69" s="165"/>
      <c r="O69" s="165"/>
      <c r="P69" s="160"/>
      <c r="Q69" s="164"/>
      <c r="Z69" s="217"/>
    </row>
    <row r="70" spans="1:26" ht="90" customHeight="1" x14ac:dyDescent="0.35">
      <c r="A70" s="25" t="s">
        <v>10</v>
      </c>
      <c r="B70" s="271" t="s">
        <v>421</v>
      </c>
      <c r="C70" s="272"/>
      <c r="D70" s="57">
        <f>IF((IF((37500)&gt;D49, D49, (37500)))&gt;(D68*0.02), (D68*0.02),(IF((37500)&gt;D49, D49, (37500))))</f>
        <v>0</v>
      </c>
      <c r="E70" s="50"/>
      <c r="F70" s="51"/>
      <c r="G70" s="51"/>
      <c r="H70" s="52"/>
      <c r="I70" s="56">
        <f>IF((IF((37500)&gt;I49, I49, (37500)))&gt;(I68*0.02), (I68*0.02),(IF((37500)&gt;I49, I49, (37500))))</f>
        <v>0</v>
      </c>
      <c r="J70" s="204"/>
      <c r="K70" s="204"/>
      <c r="L70" s="160"/>
      <c r="M70" s="160"/>
      <c r="N70" s="160"/>
      <c r="O70" s="160"/>
      <c r="P70" s="160"/>
      <c r="Q70" s="164"/>
    </row>
    <row r="71" spans="1:26" ht="75" customHeight="1" x14ac:dyDescent="0.35">
      <c r="A71" s="25" t="s">
        <v>11</v>
      </c>
      <c r="B71" s="271" t="s">
        <v>422</v>
      </c>
      <c r="C71" s="272"/>
      <c r="D71" s="57">
        <f>IF((IF((75000)&gt;D52, D52, (75000)))&gt;(D68*0.02), (D68*0.02),(IF((75000)&gt;D52, D52, (75000))))</f>
        <v>0</v>
      </c>
      <c r="E71" s="50"/>
      <c r="F71" s="51"/>
      <c r="G71" s="51"/>
      <c r="H71" s="52"/>
      <c r="I71" s="56">
        <f>IF((IF((75000)&gt;I52, I52, (75000)))&gt;(I68*0.02), (I68*0.02),(IF((75000)&gt;I52, I52, (75000))))</f>
        <v>0</v>
      </c>
      <c r="J71" s="204"/>
      <c r="K71" s="204"/>
      <c r="L71" s="160"/>
      <c r="M71" s="160"/>
      <c r="N71" s="160"/>
      <c r="O71" s="160"/>
      <c r="P71" s="160"/>
      <c r="Q71" s="164"/>
    </row>
    <row r="72" spans="1:26" ht="75" customHeight="1" x14ac:dyDescent="0.35">
      <c r="A72" s="25" t="s">
        <v>12</v>
      </c>
      <c r="B72" s="275" t="s">
        <v>36</v>
      </c>
      <c r="C72" s="275"/>
      <c r="D72" s="57">
        <f>IF(((D68*0.1)-D70-D71)&gt;D55, D55,((D68*0.1)-D70-D71))</f>
        <v>0</v>
      </c>
      <c r="E72" s="58"/>
      <c r="F72" s="51"/>
      <c r="G72" s="51"/>
      <c r="H72" s="52"/>
      <c r="I72" s="56">
        <f>IF(((I68*0.1)-I70-I71)&gt;I55, I55,((I68*0.1)-I70-I71))</f>
        <v>0</v>
      </c>
      <c r="J72" s="204"/>
      <c r="K72" s="204"/>
      <c r="L72" s="160"/>
      <c r="M72" s="160"/>
      <c r="N72" s="160"/>
      <c r="O72" s="160"/>
      <c r="P72" s="160"/>
      <c r="Q72" s="164"/>
      <c r="Y72" s="3"/>
    </row>
    <row r="73" spans="1:26" ht="75" customHeight="1" x14ac:dyDescent="0.35">
      <c r="A73" s="25" t="s">
        <v>13</v>
      </c>
      <c r="B73" s="275" t="s">
        <v>37</v>
      </c>
      <c r="C73" s="275"/>
      <c r="D73" s="57">
        <f>D70+D71+D72</f>
        <v>0</v>
      </c>
      <c r="E73" s="58"/>
      <c r="F73" s="51"/>
      <c r="G73" s="51"/>
      <c r="H73" s="52"/>
      <c r="I73" s="56">
        <f>I70+I71+I72</f>
        <v>0</v>
      </c>
      <c r="J73" s="204"/>
      <c r="K73" s="209"/>
      <c r="L73" s="160"/>
      <c r="M73" s="160"/>
      <c r="N73" s="160"/>
      <c r="O73" s="160"/>
      <c r="P73" s="160"/>
      <c r="Q73" s="164"/>
    </row>
    <row r="74" spans="1:26" ht="75" customHeight="1" x14ac:dyDescent="0.35">
      <c r="A74" s="25" t="s">
        <v>14</v>
      </c>
      <c r="B74" s="275" t="s">
        <v>38</v>
      </c>
      <c r="C74" s="275"/>
      <c r="D74" s="63">
        <f>D68+D73</f>
        <v>0</v>
      </c>
      <c r="E74" s="58"/>
      <c r="F74" s="51"/>
      <c r="G74" s="51"/>
      <c r="H74" s="52"/>
      <c r="I74" s="62">
        <f>I68+I73</f>
        <v>0</v>
      </c>
      <c r="J74" s="204"/>
      <c r="K74" s="206"/>
      <c r="L74" s="161"/>
      <c r="M74" s="161"/>
      <c r="N74" s="161"/>
      <c r="O74" s="161"/>
      <c r="P74" s="161"/>
      <c r="Q74" s="164"/>
    </row>
    <row r="75" spans="1:26" ht="46.5" hidden="1" customHeight="1" x14ac:dyDescent="0.35">
      <c r="A75" s="280" t="s">
        <v>439</v>
      </c>
      <c r="B75" s="281"/>
      <c r="C75" s="281"/>
      <c r="D75" s="281"/>
      <c r="E75" s="281"/>
      <c r="F75" s="281"/>
      <c r="G75" s="281"/>
      <c r="H75" s="282"/>
      <c r="I75" s="215">
        <f>IF(MIN((I74*I77),I80)&gt;I81,MIN((I74*I77),I80),0)</f>
        <v>0</v>
      </c>
      <c r="J75" s="219" t="s">
        <v>434</v>
      </c>
      <c r="K75" s="206"/>
      <c r="L75" s="161"/>
      <c r="M75" s="161"/>
      <c r="N75" s="161"/>
      <c r="O75" s="161"/>
      <c r="P75" s="161"/>
      <c r="Q75" s="164"/>
    </row>
    <row r="76" spans="1:26" ht="57.75" customHeight="1" x14ac:dyDescent="0.35">
      <c r="A76" s="25" t="s">
        <v>21</v>
      </c>
      <c r="B76" s="275" t="s">
        <v>451</v>
      </c>
      <c r="C76" s="275"/>
      <c r="D76" s="14">
        <v>0</v>
      </c>
      <c r="E76" s="58"/>
      <c r="F76" s="51"/>
      <c r="G76" s="51"/>
      <c r="H76" s="52"/>
      <c r="I76" s="18">
        <v>0</v>
      </c>
      <c r="J76" s="213"/>
      <c r="K76" s="207"/>
      <c r="L76" s="162"/>
      <c r="M76" s="162"/>
      <c r="N76" s="162"/>
      <c r="O76" s="162"/>
      <c r="P76" s="162"/>
      <c r="Q76" s="164"/>
    </row>
    <row r="77" spans="1:26" ht="96.75" customHeight="1" x14ac:dyDescent="0.35">
      <c r="A77" s="25" t="s">
        <v>15</v>
      </c>
      <c r="B77" s="275" t="s">
        <v>466</v>
      </c>
      <c r="C77" s="275"/>
      <c r="D77" s="149">
        <v>0.7</v>
      </c>
      <c r="E77" s="64"/>
      <c r="F77" s="51"/>
      <c r="G77" s="51"/>
      <c r="H77" s="52"/>
      <c r="I77" s="148">
        <f>D77</f>
        <v>0.7</v>
      </c>
      <c r="J77" s="214"/>
      <c r="K77" s="208"/>
      <c r="L77" s="159"/>
      <c r="M77" s="159"/>
      <c r="N77" s="159"/>
      <c r="O77" s="159"/>
      <c r="P77" s="159"/>
    </row>
    <row r="78" spans="1:26" ht="35.25" hidden="1" customHeight="1" x14ac:dyDescent="0.35">
      <c r="A78" s="277" t="s">
        <v>437</v>
      </c>
      <c r="B78" s="278"/>
      <c r="C78" s="278"/>
      <c r="D78" s="278"/>
      <c r="E78" s="278"/>
      <c r="F78" s="278"/>
      <c r="G78" s="278"/>
      <c r="H78" s="279"/>
      <c r="I78" s="216">
        <f>IFERROR((IF(MIN(D84,I75)&lt;I80,MIN(D84,I80)/I74,I80/I74)),0)</f>
        <v>0</v>
      </c>
      <c r="J78" s="214" t="s">
        <v>436</v>
      </c>
      <c r="K78" s="212"/>
      <c r="L78" s="159"/>
      <c r="M78" s="159"/>
      <c r="N78" s="159"/>
      <c r="O78" s="159"/>
      <c r="P78" s="159"/>
    </row>
    <row r="79" spans="1:26" ht="35.25" hidden="1" customHeight="1" x14ac:dyDescent="0.35">
      <c r="A79" s="273" t="s">
        <v>438</v>
      </c>
      <c r="B79" s="273"/>
      <c r="C79" s="273"/>
      <c r="D79" s="273"/>
      <c r="E79" s="273"/>
      <c r="F79" s="273"/>
      <c r="G79" s="273"/>
      <c r="H79" s="274"/>
      <c r="I79" s="216">
        <f>IF(I78&gt;I77,I77,I78)</f>
        <v>0</v>
      </c>
      <c r="J79" s="214" t="s">
        <v>436</v>
      </c>
      <c r="K79" s="212"/>
      <c r="L79" s="159"/>
      <c r="M79" s="159"/>
      <c r="N79" s="159"/>
      <c r="O79" s="159"/>
      <c r="P79" s="159"/>
    </row>
    <row r="80" spans="1:26" ht="75" customHeight="1" x14ac:dyDescent="0.35">
      <c r="A80" s="25" t="s">
        <v>35</v>
      </c>
      <c r="B80" s="224" t="s">
        <v>464</v>
      </c>
      <c r="C80" s="225">
        <v>50000</v>
      </c>
      <c r="D80" s="226">
        <f>ROUND(D64*C80,2)</f>
        <v>0</v>
      </c>
      <c r="E80" s="58"/>
      <c r="F80" s="51"/>
      <c r="G80" s="51"/>
      <c r="H80" s="52"/>
      <c r="I80" s="56">
        <f>C80*I64</f>
        <v>0</v>
      </c>
      <c r="J80" s="212"/>
      <c r="K80" s="204"/>
      <c r="L80" s="160"/>
      <c r="M80" s="160"/>
      <c r="N80" s="160"/>
      <c r="O80" s="160"/>
      <c r="P80" s="160"/>
    </row>
    <row r="81" spans="1:17" ht="78" customHeight="1" x14ac:dyDescent="0.35">
      <c r="A81" s="25" t="s">
        <v>20</v>
      </c>
      <c r="B81" s="224" t="s">
        <v>465</v>
      </c>
      <c r="C81" s="225">
        <v>20000</v>
      </c>
      <c r="D81" s="226">
        <f>ROUND(C81*D64,2)</f>
        <v>0</v>
      </c>
      <c r="E81" s="58"/>
      <c r="F81" s="51"/>
      <c r="G81" s="51"/>
      <c r="H81" s="52"/>
      <c r="I81" s="56">
        <f>C81*I64</f>
        <v>0</v>
      </c>
      <c r="J81" s="212"/>
      <c r="K81" s="160"/>
      <c r="L81" s="160"/>
      <c r="M81" s="160"/>
      <c r="N81" s="160"/>
      <c r="O81" s="160"/>
      <c r="P81" s="160"/>
      <c r="Q81" s="164"/>
    </row>
    <row r="82" spans="1:17" ht="150" customHeight="1" x14ac:dyDescent="0.45">
      <c r="A82" s="25" t="s">
        <v>22</v>
      </c>
      <c r="B82" s="276" t="s">
        <v>452</v>
      </c>
      <c r="C82" s="276"/>
      <c r="D82" s="226">
        <f>ROUND((IF((IF(D81&gt;((D74*D77)-D76),0,((D74*D77)-D76)))&gt;D80, D80, (IF(D81&gt;((D74*D77)-D76),0,((D74*D77)-D76))))), 2)</f>
        <v>0</v>
      </c>
      <c r="E82" s="101"/>
      <c r="F82" s="51"/>
      <c r="G82" s="51"/>
      <c r="H82" s="51"/>
      <c r="I82" s="226">
        <f>MIN(D82,I80,SUM(P5+P46+P49+P52+P55))</f>
        <v>0</v>
      </c>
      <c r="J82" s="212"/>
      <c r="K82" s="160"/>
      <c r="L82" s="160"/>
      <c r="M82" s="166"/>
      <c r="N82" s="166"/>
      <c r="O82" s="166"/>
      <c r="P82" s="166"/>
      <c r="Q82" s="164"/>
    </row>
    <row r="83" spans="1:17" ht="101.25" customHeight="1" x14ac:dyDescent="0.45">
      <c r="A83" s="25" t="s">
        <v>26</v>
      </c>
      <c r="B83" s="239" t="s">
        <v>453</v>
      </c>
      <c r="C83" s="240"/>
      <c r="D83" s="232">
        <v>0</v>
      </c>
      <c r="E83" s="101"/>
      <c r="F83" s="51"/>
      <c r="G83" s="51"/>
      <c r="H83" s="51"/>
      <c r="I83" s="231"/>
      <c r="J83" s="212"/>
      <c r="K83" s="160"/>
      <c r="L83" s="160"/>
      <c r="M83" s="166"/>
      <c r="N83" s="166"/>
      <c r="O83" s="166"/>
      <c r="P83" s="166"/>
      <c r="Q83" s="164"/>
    </row>
    <row r="84" spans="1:17" ht="49.5" customHeight="1" x14ac:dyDescent="0.45">
      <c r="A84" s="25" t="s">
        <v>25</v>
      </c>
      <c r="B84" s="239" t="s">
        <v>454</v>
      </c>
      <c r="C84" s="240"/>
      <c r="D84" s="228">
        <f>IF((200000*D64)-D83&lt;D82,(200000*D64)-D83,D82)</f>
        <v>0</v>
      </c>
      <c r="E84" s="101"/>
      <c r="F84" s="51"/>
      <c r="G84" s="51"/>
      <c r="H84" s="51"/>
      <c r="I84" s="228">
        <f>IF((200000*I64)-I83&lt;I82,(200000*I64)-I83,I82)</f>
        <v>0</v>
      </c>
      <c r="J84" s="212"/>
      <c r="K84" s="160"/>
      <c r="L84" s="160"/>
      <c r="M84" s="166"/>
      <c r="N84" s="166"/>
      <c r="O84" s="166"/>
      <c r="P84" s="166"/>
      <c r="Q84" s="164"/>
    </row>
    <row r="85" spans="1:17" ht="75" customHeight="1" x14ac:dyDescent="0.45">
      <c r="A85" s="25" t="s">
        <v>19</v>
      </c>
      <c r="B85" s="269" t="s">
        <v>457</v>
      </c>
      <c r="C85" s="270"/>
      <c r="D85" s="100"/>
      <c r="E85" s="65"/>
      <c r="F85" s="51"/>
      <c r="G85" s="51"/>
      <c r="H85" s="52"/>
      <c r="I85" s="102">
        <f>I82-IFERROR(ROUND((IF(I69&lt;80%, I82*0.05)), 2),0)</f>
        <v>0</v>
      </c>
      <c r="J85" s="212"/>
      <c r="K85" s="166"/>
      <c r="L85" s="160"/>
      <c r="M85" s="166"/>
      <c r="N85" s="166"/>
      <c r="O85" s="166"/>
      <c r="P85" s="166"/>
      <c r="Q85" s="164"/>
    </row>
    <row r="86" spans="1:17" ht="60" customHeight="1" x14ac:dyDescent="0.35">
      <c r="A86" s="25" t="s">
        <v>49</v>
      </c>
      <c r="B86" s="230" t="s">
        <v>467</v>
      </c>
      <c r="C86" s="225">
        <v>125000</v>
      </c>
      <c r="D86" s="56">
        <f>ROUND((D5+D46+D49+D52+D55+D58), 2)</f>
        <v>0</v>
      </c>
      <c r="E86" s="58"/>
      <c r="F86" s="51"/>
      <c r="G86" s="51"/>
      <c r="H86" s="52"/>
      <c r="I86" s="56">
        <f>ROUND((I5+I46+I49+I52+I55+I58), 2)</f>
        <v>0</v>
      </c>
      <c r="J86" s="229"/>
      <c r="K86" s="204"/>
      <c r="L86" s="160"/>
      <c r="M86" s="160"/>
      <c r="N86" s="160"/>
      <c r="O86" s="160"/>
      <c r="P86" s="160"/>
      <c r="Q86" s="164"/>
    </row>
    <row r="87" spans="1:17" ht="60" customHeight="1" x14ac:dyDescent="0.35">
      <c r="A87" s="25" t="s">
        <v>50</v>
      </c>
      <c r="B87" s="275" t="s">
        <v>39</v>
      </c>
      <c r="C87" s="275"/>
      <c r="D87" s="57">
        <f>D86-D84</f>
        <v>0</v>
      </c>
      <c r="E87" s="58"/>
      <c r="F87" s="51"/>
      <c r="G87" s="51"/>
      <c r="H87" s="52"/>
      <c r="I87" s="56">
        <f>I86-I85</f>
        <v>0</v>
      </c>
      <c r="J87" s="229"/>
      <c r="K87" s="204"/>
      <c r="L87" s="160"/>
      <c r="M87" s="160"/>
      <c r="N87" s="160"/>
      <c r="O87" s="160"/>
      <c r="P87" s="160"/>
      <c r="Q87" s="164"/>
    </row>
    <row r="88" spans="1:17" ht="60" customHeight="1" x14ac:dyDescent="0.35">
      <c r="A88" s="25" t="s">
        <v>455</v>
      </c>
      <c r="B88" s="269" t="s">
        <v>75</v>
      </c>
      <c r="C88" s="270"/>
      <c r="D88" s="56">
        <f>ROUND((D84*0.9), 2)</f>
        <v>0</v>
      </c>
      <c r="E88" s="58"/>
      <c r="F88" s="51"/>
      <c r="G88" s="51"/>
      <c r="H88" s="52"/>
      <c r="I88" s="56">
        <f>ROUND((I85*0.9), 2)</f>
        <v>0</v>
      </c>
      <c r="J88" s="212"/>
      <c r="K88" s="204"/>
      <c r="L88" s="160"/>
      <c r="M88" s="160"/>
      <c r="N88" s="160"/>
      <c r="O88" s="160"/>
      <c r="P88" s="160"/>
      <c r="Q88" s="164"/>
    </row>
    <row r="89" spans="1:17" ht="41.25" customHeight="1" x14ac:dyDescent="0.35">
      <c r="A89" s="25" t="s">
        <v>456</v>
      </c>
      <c r="B89" s="267" t="s">
        <v>458</v>
      </c>
      <c r="C89" s="268"/>
      <c r="D89" s="67">
        <f>D84-D88</f>
        <v>0</v>
      </c>
      <c r="E89" s="58"/>
      <c r="F89" s="51"/>
      <c r="G89" s="51"/>
      <c r="H89" s="52"/>
      <c r="I89" s="66">
        <f>I85-I88</f>
        <v>0</v>
      </c>
      <c r="J89" s="212"/>
      <c r="K89" s="204"/>
      <c r="L89" s="160"/>
      <c r="M89" s="160"/>
      <c r="N89" s="160"/>
      <c r="O89" s="160"/>
      <c r="P89" s="160"/>
      <c r="Q89" s="164"/>
    </row>
    <row r="90" spans="1:17" s="16" customFormat="1" ht="44.25" hidden="1" customHeight="1" x14ac:dyDescent="0.3">
      <c r="A90" s="68"/>
      <c r="B90" s="69"/>
      <c r="C90" s="32"/>
      <c r="D90" s="33"/>
      <c r="E90" s="34"/>
      <c r="F90" s="34"/>
      <c r="G90" s="34"/>
      <c r="H90" s="34"/>
      <c r="I90" s="34"/>
      <c r="J90" s="157"/>
      <c r="K90" s="157"/>
      <c r="L90" s="167"/>
      <c r="M90" s="167"/>
      <c r="N90" s="167"/>
      <c r="O90" s="167"/>
      <c r="P90" s="167"/>
      <c r="Q90" s="168"/>
    </row>
    <row r="91" spans="1:17" x14ac:dyDescent="0.35">
      <c r="L91" s="169"/>
      <c r="M91" s="169"/>
      <c r="N91" s="169"/>
      <c r="O91" s="169"/>
      <c r="P91" s="169"/>
      <c r="Q91" s="164"/>
    </row>
  </sheetData>
  <sheetProtection formatCells="0" insertRows="0"/>
  <mergeCells count="34">
    <mergeCell ref="C6:D6"/>
    <mergeCell ref="B84:C84"/>
    <mergeCell ref="B68:C68"/>
    <mergeCell ref="B89:C89"/>
    <mergeCell ref="B85:C85"/>
    <mergeCell ref="B70:C70"/>
    <mergeCell ref="B71:C71"/>
    <mergeCell ref="A79:H79"/>
    <mergeCell ref="B87:C87"/>
    <mergeCell ref="B88:C88"/>
    <mergeCell ref="B82:C82"/>
    <mergeCell ref="A78:H78"/>
    <mergeCell ref="B74:C74"/>
    <mergeCell ref="B76:C76"/>
    <mergeCell ref="B77:C77"/>
    <mergeCell ref="B73:C73"/>
    <mergeCell ref="A75:H75"/>
    <mergeCell ref="B72:C72"/>
    <mergeCell ref="Q2:V2"/>
    <mergeCell ref="B83:C83"/>
    <mergeCell ref="D64:D66"/>
    <mergeCell ref="I64:I66"/>
    <mergeCell ref="B66:C66"/>
    <mergeCell ref="E2:P2"/>
    <mergeCell ref="A62:D62"/>
    <mergeCell ref="E62:I62"/>
    <mergeCell ref="B2:D2"/>
    <mergeCell ref="B64:C64"/>
    <mergeCell ref="B65:C65"/>
    <mergeCell ref="B67:C67"/>
    <mergeCell ref="E5:H5"/>
    <mergeCell ref="B69:C69"/>
    <mergeCell ref="A61:I61"/>
    <mergeCell ref="A64:A66"/>
  </mergeCells>
  <conditionalFormatting sqref="I85">
    <cfRule type="cellIs" dxfId="3" priority="13" operator="lessThan">
      <formula>$I$82</formula>
    </cfRule>
  </conditionalFormatting>
  <conditionalFormatting sqref="L86:P86">
    <cfRule type="cellIs" dxfId="2" priority="8" operator="greaterThan">
      <formula>100000*$I$64</formula>
    </cfRule>
  </conditionalFormatting>
  <conditionalFormatting sqref="D86">
    <cfRule type="cellIs" dxfId="1" priority="2" operator="greaterThan">
      <formula>#REF!*$D$64</formula>
    </cfRule>
  </conditionalFormatting>
  <conditionalFormatting sqref="I86 K86">
    <cfRule type="cellIs" dxfId="0" priority="1" operator="greaterThan">
      <formula>#REF!*$I$64</formula>
    </cfRule>
  </conditionalFormatting>
  <hyperlinks>
    <hyperlink ref="B65" r:id="rId1" display="www.ecb.europa.eu/stats/policy_and_exchange_rates/euro_reference_exchange_rates/html/index.en.html"/>
    <hyperlink ref="B65:C65" r:id="rId2" display="Tečajna lista - ECB"/>
  </hyperlinks>
  <pageMargins left="0.70866141732283472" right="0.70866141732283472" top="0.74803149606299213" bottom="0.74803149606299213" header="0.31496062992125984" footer="0.31496062992125984"/>
  <pageSetup scale="38" orientation="landscape" r:id="rId3"/>
  <rowBreaks count="2" manualBreakCount="2">
    <brk id="29" max="14" man="1"/>
    <brk id="79" max="14" man="1"/>
  </rowBreaks>
  <ignoredErrors>
    <ignoredError sqref="D52 D55 D58 I46 I55 I52 I49 P46 P49 P52 P55" formula="1"/>
    <ignoredError sqref="M50:M51 O44:P44 O31:P33 O36:P38 O56:P57 O53:P54 O50:P51 O47:P48 M31:M33 M40:M42 M53:M54 M47:M48 M56:M57 J53:K54 J50:K51 K31:K33 K36:K38 K40 J47:K48 J56:K57 K9 M9 O9:P9 K20 M20 O20:P20 M10:M18 O10:O18 P10:P18 K10:K18 K21:K29 M21:M29 O21:O29 P21:P29 M36:M38 O40:O42 P40:P42 K41:K42 K44:K45 M44 O45:P45" unlockedFormula="1"/>
  </ignoredErrors>
  <extLst>
    <ext xmlns:x14="http://schemas.microsoft.com/office/spreadsheetml/2009/9/main" uri="{CCE6A557-97BC-4b89-ADB6-D9C93CAAB3DF}">
      <x14:dataValidations xmlns:xm="http://schemas.microsoft.com/office/excel/2006/main" xWindow="881" yWindow="190" count="6">
        <x14:dataValidation type="list" allowBlank="1" showInputMessage="1" showErrorMessage="1">
          <x14:formula1>
            <xm:f>LPT!#REF!</xm:f>
          </x14:formula1>
          <xm:sqref>B34</xm:sqref>
        </x14:dataValidation>
        <x14:dataValidation type="list" allowBlank="1" showInputMessage="1" showErrorMessage="1">
          <x14:formula1>
            <xm:f>LPT!$B$141:$B$159</xm:f>
          </x14:formula1>
          <xm:sqref>B36:B38</xm:sqref>
        </x14:dataValidation>
        <x14:dataValidation type="list" allowBlank="1" showInputMessage="1" showErrorMessage="1">
          <x14:formula1>
            <xm:f>LPT!$B$134:$B$139</xm:f>
          </x14:formula1>
          <xm:sqref>B31:B33</xm:sqref>
        </x14:dataValidation>
        <x14:dataValidation type="list" allowBlank="1" showInputMessage="1" showErrorMessage="1">
          <x14:formula1>
            <xm:f>LPT!$B$161:$B$173</xm:f>
          </x14:formula1>
          <xm:sqref>B40:B42</xm:sqref>
        </x14:dataValidation>
        <x14:dataValidation type="list" allowBlank="1" showInputMessage="1" showErrorMessage="1">
          <x14:formula1>
            <xm:f>Sheet1!$B$4:$B$10</xm:f>
          </x14:formula1>
          <xm:sqref>B6</xm:sqref>
        </x14:dataValidation>
        <x14:dataValidation type="list" allowBlank="1" showInputMessage="1" showErrorMessage="1">
          <x14:formula1>
            <xm:f>Sheet1!$B$14:$B$15</xm:f>
          </x14:formula1>
          <xm:sqref>D77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5"/>
  <sheetViews>
    <sheetView topLeftCell="A4" workbookViewId="0">
      <selection activeCell="B14" sqref="B14"/>
    </sheetView>
  </sheetViews>
  <sheetFormatPr defaultRowHeight="14.5" x14ac:dyDescent="0.35"/>
  <cols>
    <col min="2" max="2" width="56.1796875" customWidth="1"/>
  </cols>
  <sheetData>
    <row r="4" spans="2:2" x14ac:dyDescent="0.35">
      <c r="B4" t="s">
        <v>440</v>
      </c>
    </row>
    <row r="5" spans="2:2" x14ac:dyDescent="0.35">
      <c r="B5" t="s">
        <v>441</v>
      </c>
    </row>
    <row r="6" spans="2:2" x14ac:dyDescent="0.35">
      <c r="B6" t="s">
        <v>442</v>
      </c>
    </row>
    <row r="7" spans="2:2" x14ac:dyDescent="0.35">
      <c r="B7" t="s">
        <v>443</v>
      </c>
    </row>
    <row r="8" spans="2:2" x14ac:dyDescent="0.35">
      <c r="B8" t="s">
        <v>444</v>
      </c>
    </row>
    <row r="9" spans="2:2" x14ac:dyDescent="0.35">
      <c r="B9" t="s">
        <v>445</v>
      </c>
    </row>
    <row r="10" spans="2:2" x14ac:dyDescent="0.35">
      <c r="B10" t="s">
        <v>446</v>
      </c>
    </row>
    <row r="14" spans="2:2" x14ac:dyDescent="0.35">
      <c r="B14" s="235">
        <v>0.7</v>
      </c>
    </row>
    <row r="15" spans="2:2" x14ac:dyDescent="0.35">
      <c r="B15" s="235">
        <v>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27"/>
  <sheetViews>
    <sheetView showGridLines="0" topLeftCell="A2" zoomScale="95" zoomScaleNormal="95" workbookViewId="0">
      <selection activeCell="C31" sqref="C30:C31"/>
    </sheetView>
  </sheetViews>
  <sheetFormatPr defaultColWidth="9.1796875" defaultRowHeight="13" x14ac:dyDescent="0.3"/>
  <cols>
    <col min="1" max="6" width="13.1796875" style="76" customWidth="1"/>
    <col min="7" max="7" width="14.81640625" style="76" customWidth="1"/>
    <col min="8" max="21" width="9.1796875" style="76"/>
    <col min="22" max="22" width="9.1796875" style="76" customWidth="1"/>
    <col min="23" max="16384" width="9.1796875" style="76"/>
  </cols>
  <sheetData>
    <row r="1" spans="1:13" ht="32.25" customHeight="1" x14ac:dyDescent="0.45">
      <c r="A1" s="300" t="s">
        <v>59</v>
      </c>
      <c r="B1" s="300"/>
      <c r="C1" s="300"/>
      <c r="D1" s="300"/>
      <c r="E1" s="300"/>
      <c r="F1" s="300"/>
      <c r="G1" s="300"/>
      <c r="H1" s="300"/>
      <c r="I1" s="300"/>
      <c r="J1" s="300"/>
      <c r="K1" s="300"/>
      <c r="M1" s="106" t="s">
        <v>57</v>
      </c>
    </row>
    <row r="2" spans="1:13" ht="20.149999999999999" customHeight="1" x14ac:dyDescent="0.45">
      <c r="A2" s="296" t="s">
        <v>63</v>
      </c>
      <c r="B2" s="297"/>
      <c r="C2" s="297"/>
      <c r="D2" s="297"/>
      <c r="E2" s="297"/>
      <c r="F2" s="297"/>
      <c r="G2" s="297"/>
      <c r="H2" s="297"/>
      <c r="I2" s="297"/>
      <c r="J2" s="297"/>
      <c r="K2" s="297"/>
      <c r="M2" s="105"/>
    </row>
    <row r="3" spans="1:13" ht="18.75" customHeight="1" thickBot="1" x14ac:dyDescent="0.5">
      <c r="A3" s="107"/>
      <c r="B3" s="301" t="s">
        <v>46</v>
      </c>
      <c r="C3" s="301"/>
      <c r="D3" s="103"/>
      <c r="E3" s="103"/>
      <c r="F3" s="103"/>
      <c r="G3" s="103"/>
      <c r="H3" s="103"/>
      <c r="I3" s="103"/>
      <c r="J3" s="103"/>
      <c r="K3" s="104"/>
      <c r="M3" s="105"/>
    </row>
    <row r="4" spans="1:13" ht="14.15" customHeight="1" thickBot="1" x14ac:dyDescent="0.4">
      <c r="A4" s="108"/>
      <c r="B4" s="302"/>
      <c r="C4" s="302"/>
      <c r="D4" s="77"/>
      <c r="E4" s="93"/>
      <c r="F4" s="99" t="s">
        <v>47</v>
      </c>
      <c r="G4" s="92"/>
      <c r="H4" s="92"/>
      <c r="I4" s="92"/>
      <c r="J4" s="92"/>
      <c r="K4" s="94"/>
    </row>
    <row r="5" spans="1:13" ht="18.75" customHeight="1" thickBot="1" x14ac:dyDescent="0.4">
      <c r="A5" s="108"/>
      <c r="B5" s="302"/>
      <c r="C5" s="302"/>
      <c r="D5" s="78"/>
      <c r="E5" s="79"/>
      <c r="F5" s="79"/>
      <c r="G5" s="79"/>
      <c r="H5" s="79"/>
      <c r="I5" s="79"/>
      <c r="J5" s="79"/>
      <c r="K5" s="95"/>
    </row>
    <row r="6" spans="1:13" ht="14.15" customHeight="1" thickBot="1" x14ac:dyDescent="0.4">
      <c r="A6" s="108"/>
      <c r="B6" s="302"/>
      <c r="C6" s="302"/>
      <c r="D6" s="80"/>
      <c r="E6" s="81"/>
      <c r="F6" s="304" t="s">
        <v>48</v>
      </c>
      <c r="G6" s="304"/>
      <c r="H6" s="304"/>
      <c r="I6" s="304"/>
      <c r="J6" s="304"/>
      <c r="K6" s="96"/>
    </row>
    <row r="7" spans="1:13" ht="14.15" customHeight="1" thickBot="1" x14ac:dyDescent="0.4">
      <c r="A7" s="108"/>
      <c r="B7" s="302"/>
      <c r="C7" s="302"/>
      <c r="D7" s="82"/>
      <c r="E7" s="81"/>
      <c r="F7" s="304"/>
      <c r="G7" s="304"/>
      <c r="H7" s="304"/>
      <c r="I7" s="304"/>
      <c r="J7" s="304"/>
      <c r="K7" s="96"/>
    </row>
    <row r="8" spans="1:13" ht="14.15" customHeight="1" thickBot="1" x14ac:dyDescent="0.4">
      <c r="A8" s="108"/>
      <c r="B8" s="302"/>
      <c r="C8" s="302"/>
      <c r="D8" s="83"/>
      <c r="E8" s="84"/>
      <c r="F8" s="304"/>
      <c r="G8" s="304"/>
      <c r="H8" s="304"/>
      <c r="I8" s="304"/>
      <c r="J8" s="304"/>
      <c r="K8" s="96"/>
    </row>
    <row r="9" spans="1:13" ht="14.15" customHeight="1" thickBot="1" x14ac:dyDescent="0.4">
      <c r="A9" s="108"/>
      <c r="B9" s="302"/>
      <c r="C9" s="302"/>
      <c r="D9" s="85"/>
      <c r="E9" s="84"/>
      <c r="F9" s="304"/>
      <c r="G9" s="304"/>
      <c r="H9" s="304"/>
      <c r="I9" s="304"/>
      <c r="J9" s="304"/>
      <c r="K9" s="96"/>
    </row>
    <row r="10" spans="1:13" ht="14.15" customHeight="1" thickBot="1" x14ac:dyDescent="0.4">
      <c r="A10" s="108"/>
      <c r="B10" s="302"/>
      <c r="C10" s="302"/>
      <c r="D10" s="86"/>
      <c r="E10" s="84"/>
      <c r="F10" s="304"/>
      <c r="G10" s="304"/>
      <c r="H10" s="304"/>
      <c r="I10" s="304"/>
      <c r="J10" s="304"/>
      <c r="K10" s="96"/>
    </row>
    <row r="11" spans="1:13" ht="14.15" customHeight="1" thickBot="1" x14ac:dyDescent="0.4">
      <c r="A11" s="108"/>
      <c r="B11" s="302"/>
      <c r="C11" s="302"/>
      <c r="D11" s="87"/>
      <c r="E11" s="84"/>
      <c r="F11" s="304"/>
      <c r="G11" s="304"/>
      <c r="H11" s="304"/>
      <c r="I11" s="304"/>
      <c r="J11" s="304"/>
      <c r="K11" s="96"/>
    </row>
    <row r="12" spans="1:13" ht="14.15" customHeight="1" thickBot="1" x14ac:dyDescent="0.4">
      <c r="A12" s="108"/>
      <c r="B12" s="302"/>
      <c r="C12" s="302"/>
      <c r="D12" s="88"/>
      <c r="E12" s="84"/>
      <c r="F12" s="304"/>
      <c r="G12" s="304"/>
      <c r="H12" s="304"/>
      <c r="I12" s="304"/>
      <c r="J12" s="304"/>
      <c r="K12" s="96"/>
    </row>
    <row r="13" spans="1:13" ht="14.15" customHeight="1" thickBot="1" x14ac:dyDescent="0.4">
      <c r="A13" s="108"/>
      <c r="B13" s="302"/>
      <c r="C13" s="302"/>
      <c r="D13" s="89"/>
      <c r="E13" s="84"/>
      <c r="F13" s="304"/>
      <c r="G13" s="304"/>
      <c r="H13" s="304"/>
      <c r="I13" s="304"/>
      <c r="J13" s="304"/>
      <c r="K13" s="96"/>
    </row>
    <row r="14" spans="1:13" ht="14.15" customHeight="1" thickBot="1" x14ac:dyDescent="0.4">
      <c r="A14" s="108"/>
      <c r="B14" s="302"/>
      <c r="C14" s="302"/>
      <c r="D14" s="90"/>
      <c r="E14" s="84"/>
      <c r="F14" s="304"/>
      <c r="G14" s="304"/>
      <c r="H14" s="304"/>
      <c r="I14" s="304"/>
      <c r="J14" s="304"/>
      <c r="K14" s="96"/>
    </row>
    <row r="15" spans="1:13" ht="14.15" customHeight="1" thickBot="1" x14ac:dyDescent="0.4">
      <c r="A15" s="108"/>
      <c r="B15" s="302"/>
      <c r="C15" s="302"/>
      <c r="D15" s="91"/>
      <c r="E15" s="84"/>
      <c r="F15" s="304"/>
      <c r="G15" s="304"/>
      <c r="H15" s="304"/>
      <c r="I15" s="304"/>
      <c r="J15" s="304"/>
      <c r="K15" s="96"/>
    </row>
    <row r="16" spans="1:13" ht="15.5" x14ac:dyDescent="0.35">
      <c r="A16" s="109"/>
      <c r="B16" s="303"/>
      <c r="C16" s="303"/>
      <c r="D16" s="97"/>
      <c r="E16" s="97"/>
      <c r="F16" s="97"/>
      <c r="G16" s="97"/>
      <c r="H16" s="97"/>
      <c r="I16" s="97"/>
      <c r="J16" s="97"/>
      <c r="K16" s="98"/>
    </row>
    <row r="17" spans="1:20" ht="18.5" x14ac:dyDescent="0.3">
      <c r="A17" s="305" t="s">
        <v>72</v>
      </c>
      <c r="B17" s="305"/>
      <c r="C17" s="305"/>
      <c r="D17" s="305"/>
      <c r="E17" s="305"/>
      <c r="F17" s="305"/>
      <c r="G17" s="305"/>
      <c r="H17" s="305"/>
      <c r="I17" s="305"/>
      <c r="J17" s="305"/>
      <c r="K17" s="305"/>
    </row>
    <row r="18" spans="1:20" ht="20.149999999999999" customHeight="1" x14ac:dyDescent="0.45">
      <c r="A18" s="296" t="s">
        <v>54</v>
      </c>
      <c r="B18" s="297"/>
      <c r="C18" s="297"/>
      <c r="D18" s="297"/>
      <c r="E18" s="297"/>
      <c r="F18" s="297"/>
      <c r="G18" s="297"/>
      <c r="H18" s="297"/>
      <c r="I18" s="297"/>
      <c r="J18" s="297"/>
      <c r="K18" s="297"/>
      <c r="M18" s="106" t="s">
        <v>58</v>
      </c>
      <c r="T18" s="106" t="s">
        <v>60</v>
      </c>
    </row>
    <row r="19" spans="1:20" ht="20.149999999999999" customHeight="1" x14ac:dyDescent="0.3">
      <c r="A19" s="296" t="s">
        <v>64</v>
      </c>
      <c r="B19" s="297"/>
      <c r="C19" s="297"/>
      <c r="D19" s="297"/>
      <c r="E19" s="297"/>
      <c r="F19" s="297"/>
      <c r="G19" s="297"/>
      <c r="H19" s="297"/>
      <c r="I19" s="297"/>
      <c r="J19" s="297"/>
      <c r="K19" s="297"/>
    </row>
    <row r="20" spans="1:20" ht="20.149999999999999" customHeight="1" x14ac:dyDescent="0.45">
      <c r="A20" s="296" t="s">
        <v>52</v>
      </c>
      <c r="B20" s="297"/>
      <c r="C20" s="297"/>
      <c r="D20" s="297"/>
      <c r="E20" s="297"/>
      <c r="F20" s="297"/>
      <c r="G20" s="297"/>
      <c r="H20" s="297"/>
      <c r="I20" s="297"/>
      <c r="J20" s="297"/>
      <c r="K20" s="297"/>
      <c r="M20" s="105"/>
    </row>
    <row r="21" spans="1:20" ht="40" customHeight="1" x14ac:dyDescent="0.45">
      <c r="A21" s="298" t="s">
        <v>61</v>
      </c>
      <c r="B21" s="299"/>
      <c r="C21" s="299"/>
      <c r="D21" s="299"/>
      <c r="E21" s="299"/>
      <c r="F21" s="299"/>
      <c r="G21" s="299"/>
      <c r="H21" s="299"/>
      <c r="I21" s="299"/>
      <c r="J21" s="299"/>
      <c r="K21" s="299"/>
      <c r="M21" s="105"/>
    </row>
    <row r="22" spans="1:20" ht="40" customHeight="1" x14ac:dyDescent="0.3">
      <c r="A22" s="298" t="s">
        <v>53</v>
      </c>
      <c r="B22" s="299"/>
      <c r="C22" s="299"/>
      <c r="D22" s="299"/>
      <c r="E22" s="299"/>
      <c r="F22" s="299"/>
      <c r="G22" s="299"/>
      <c r="H22" s="299"/>
      <c r="I22" s="299"/>
      <c r="J22" s="299"/>
      <c r="K22" s="299"/>
    </row>
    <row r="23" spans="1:20" ht="18.5" x14ac:dyDescent="0.3">
      <c r="A23" s="293" t="s">
        <v>73</v>
      </c>
      <c r="B23" s="294"/>
      <c r="C23" s="294"/>
      <c r="D23" s="294"/>
      <c r="E23" s="294"/>
      <c r="F23" s="294"/>
      <c r="G23" s="294"/>
      <c r="H23" s="294"/>
      <c r="I23" s="294"/>
      <c r="J23" s="294"/>
      <c r="K23" s="295"/>
    </row>
    <row r="24" spans="1:20" ht="40" customHeight="1" x14ac:dyDescent="0.3">
      <c r="A24" s="290" t="s">
        <v>55</v>
      </c>
      <c r="B24" s="291"/>
      <c r="C24" s="291"/>
      <c r="D24" s="291"/>
      <c r="E24" s="291"/>
      <c r="F24" s="291"/>
      <c r="G24" s="291"/>
      <c r="H24" s="291"/>
      <c r="I24" s="291"/>
      <c r="J24" s="291"/>
      <c r="K24" s="292"/>
    </row>
    <row r="25" spans="1:20" ht="60" customHeight="1" x14ac:dyDescent="0.3">
      <c r="A25" s="290" t="s">
        <v>56</v>
      </c>
      <c r="B25" s="291"/>
      <c r="C25" s="291"/>
      <c r="D25" s="291"/>
      <c r="E25" s="291"/>
      <c r="F25" s="291"/>
      <c r="G25" s="291"/>
      <c r="H25" s="291"/>
      <c r="I25" s="291"/>
      <c r="J25" s="291"/>
      <c r="K25" s="292"/>
    </row>
    <row r="26" spans="1:20" ht="18.5" x14ac:dyDescent="0.3">
      <c r="A26" s="293" t="s">
        <v>74</v>
      </c>
      <c r="B26" s="294"/>
      <c r="C26" s="294"/>
      <c r="D26" s="294"/>
      <c r="E26" s="294"/>
      <c r="F26" s="294"/>
      <c r="G26" s="294"/>
      <c r="H26" s="294"/>
      <c r="I26" s="294"/>
      <c r="J26" s="294"/>
      <c r="K26" s="295"/>
    </row>
    <row r="27" spans="1:20" ht="20.149999999999999" customHeight="1" x14ac:dyDescent="0.3">
      <c r="A27" s="290" t="s">
        <v>67</v>
      </c>
      <c r="B27" s="291"/>
      <c r="C27" s="291"/>
      <c r="D27" s="291"/>
      <c r="E27" s="291"/>
      <c r="F27" s="291"/>
      <c r="G27" s="291"/>
      <c r="H27" s="291"/>
      <c r="I27" s="291"/>
      <c r="J27" s="291"/>
      <c r="K27" s="292"/>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2"/>
  <sheetViews>
    <sheetView topLeftCell="A161" zoomScale="160" zoomScaleNormal="160" workbookViewId="0">
      <selection activeCell="B168" sqref="B168"/>
    </sheetView>
  </sheetViews>
  <sheetFormatPr defaultColWidth="9.1796875" defaultRowHeight="10.5" x14ac:dyDescent="0.25"/>
  <cols>
    <col min="1" max="1" width="9.1796875" style="110"/>
    <col min="2" max="2" width="140.453125" style="110" customWidth="1"/>
    <col min="3" max="3" width="0" style="110" hidden="1" customWidth="1"/>
    <col min="4" max="4" width="9.1796875" style="110" customWidth="1"/>
    <col min="5" max="16384" width="9.1796875" style="110"/>
  </cols>
  <sheetData>
    <row r="1" spans="1:3" ht="13" x14ac:dyDescent="0.25">
      <c r="A1" s="310" t="s">
        <v>76</v>
      </c>
      <c r="B1" s="311"/>
      <c r="C1" s="312"/>
    </row>
    <row r="2" spans="1:3" ht="13.5" thickBot="1" x14ac:dyDescent="0.3">
      <c r="A2" s="313" t="s">
        <v>195</v>
      </c>
      <c r="B2" s="314"/>
      <c r="C2" s="315"/>
    </row>
    <row r="3" spans="1:3" ht="13.5" thickBot="1" x14ac:dyDescent="0.3">
      <c r="A3" s="316" t="s">
        <v>196</v>
      </c>
      <c r="B3" s="317"/>
      <c r="C3" s="318"/>
    </row>
    <row r="4" spans="1:3" ht="26.5" thickBot="1" x14ac:dyDescent="0.4">
      <c r="A4" s="136" t="s">
        <v>30</v>
      </c>
      <c r="B4" s="133" t="s">
        <v>77</v>
      </c>
      <c r="C4"/>
    </row>
    <row r="5" spans="1:3" ht="13.5" thickBot="1" x14ac:dyDescent="0.3">
      <c r="A5" s="319" t="s">
        <v>197</v>
      </c>
      <c r="B5" s="320"/>
      <c r="C5" s="321"/>
    </row>
    <row r="6" spans="1:3" ht="13.5" thickBot="1" x14ac:dyDescent="0.3">
      <c r="A6" s="136" t="s">
        <v>198</v>
      </c>
      <c r="B6" s="322" t="s">
        <v>199</v>
      </c>
      <c r="C6" s="323"/>
    </row>
    <row r="7" spans="1:3" ht="13.5" thickBot="1" x14ac:dyDescent="0.3">
      <c r="A7" s="136" t="s">
        <v>200</v>
      </c>
      <c r="B7" s="322" t="s">
        <v>201</v>
      </c>
      <c r="C7" s="323"/>
    </row>
    <row r="8" spans="1:3" ht="78.5" thickBot="1" x14ac:dyDescent="0.4">
      <c r="A8" s="137" t="s">
        <v>193</v>
      </c>
      <c r="B8" s="132" t="s">
        <v>194</v>
      </c>
      <c r="C8"/>
    </row>
    <row r="9" spans="1:3" ht="65.5" thickBot="1" x14ac:dyDescent="0.4">
      <c r="A9" s="137" t="s">
        <v>202</v>
      </c>
      <c r="B9" s="122" t="s">
        <v>203</v>
      </c>
      <c r="C9"/>
    </row>
    <row r="10" spans="1:3" ht="65.5" thickBot="1" x14ac:dyDescent="0.4">
      <c r="A10" s="137" t="s">
        <v>204</v>
      </c>
      <c r="B10" s="122" t="s">
        <v>205</v>
      </c>
      <c r="C10"/>
    </row>
    <row r="11" spans="1:3" ht="65.5" thickBot="1" x14ac:dyDescent="0.4">
      <c r="A11" s="137" t="s">
        <v>206</v>
      </c>
      <c r="B11" s="122" t="s">
        <v>207</v>
      </c>
      <c r="C11"/>
    </row>
    <row r="12" spans="1:3" ht="52.5" thickBot="1" x14ac:dyDescent="0.4">
      <c r="A12" s="137" t="s">
        <v>208</v>
      </c>
      <c r="B12" s="132" t="s">
        <v>209</v>
      </c>
      <c r="C12"/>
    </row>
    <row r="13" spans="1:3" ht="65.5" thickBot="1" x14ac:dyDescent="0.4">
      <c r="A13" s="137" t="s">
        <v>210</v>
      </c>
      <c r="B13" s="132" t="s">
        <v>78</v>
      </c>
      <c r="C13"/>
    </row>
    <row r="14" spans="1:3" ht="78.5" thickBot="1" x14ac:dyDescent="0.4">
      <c r="A14" s="137" t="s">
        <v>211</v>
      </c>
      <c r="B14" s="132" t="s">
        <v>212</v>
      </c>
      <c r="C14"/>
    </row>
    <row r="15" spans="1:3" ht="52.5" thickBot="1" x14ac:dyDescent="0.4">
      <c r="A15" s="137" t="s">
        <v>213</v>
      </c>
      <c r="B15" s="132" t="s">
        <v>214</v>
      </c>
      <c r="C15"/>
    </row>
    <row r="16" spans="1:3" ht="52.5" thickBot="1" x14ac:dyDescent="0.4">
      <c r="A16" s="137" t="s">
        <v>215</v>
      </c>
      <c r="B16" s="134" t="s">
        <v>412</v>
      </c>
      <c r="C16"/>
    </row>
    <row r="17" spans="1:3" ht="15" thickBot="1" x14ac:dyDescent="0.4">
      <c r="A17" s="137" t="s">
        <v>216</v>
      </c>
      <c r="B17" s="132" t="s">
        <v>79</v>
      </c>
      <c r="C17"/>
    </row>
    <row r="18" spans="1:3" ht="15" thickBot="1" x14ac:dyDescent="0.4">
      <c r="A18" s="137" t="s">
        <v>217</v>
      </c>
      <c r="B18" s="132" t="s">
        <v>218</v>
      </c>
      <c r="C18"/>
    </row>
    <row r="19" spans="1:3" ht="13.5" thickBot="1" x14ac:dyDescent="0.3">
      <c r="A19" s="136" t="s">
        <v>219</v>
      </c>
      <c r="B19" s="306" t="s">
        <v>80</v>
      </c>
      <c r="C19" s="307"/>
    </row>
    <row r="20" spans="1:3" ht="15" thickBot="1" x14ac:dyDescent="0.4">
      <c r="A20" s="137" t="s">
        <v>220</v>
      </c>
      <c r="B20" s="132" t="s">
        <v>81</v>
      </c>
      <c r="C20"/>
    </row>
    <row r="21" spans="1:3" ht="15" thickBot="1" x14ac:dyDescent="0.4">
      <c r="A21" s="137" t="s">
        <v>221</v>
      </c>
      <c r="B21" s="132" t="s">
        <v>82</v>
      </c>
      <c r="C21"/>
    </row>
    <row r="22" spans="1:3" ht="39.5" thickBot="1" x14ac:dyDescent="0.4">
      <c r="A22" s="137" t="s">
        <v>222</v>
      </c>
      <c r="B22" s="132" t="s">
        <v>83</v>
      </c>
      <c r="C22"/>
    </row>
    <row r="23" spans="1:3" ht="15" thickBot="1" x14ac:dyDescent="0.4">
      <c r="A23" s="137" t="s">
        <v>223</v>
      </c>
      <c r="B23" s="132" t="s">
        <v>84</v>
      </c>
      <c r="C23"/>
    </row>
    <row r="24" spans="1:3" ht="15" thickBot="1" x14ac:dyDescent="0.4">
      <c r="A24" s="137" t="s">
        <v>224</v>
      </c>
      <c r="B24" s="132" t="s">
        <v>85</v>
      </c>
      <c r="C24"/>
    </row>
    <row r="25" spans="1:3" ht="15" thickBot="1" x14ac:dyDescent="0.4">
      <c r="A25" s="137" t="s">
        <v>225</v>
      </c>
      <c r="B25" s="132" t="s">
        <v>86</v>
      </c>
      <c r="C25"/>
    </row>
    <row r="26" spans="1:3" ht="15" thickBot="1" x14ac:dyDescent="0.4">
      <c r="A26" s="137" t="s">
        <v>226</v>
      </c>
      <c r="B26" s="132" t="s">
        <v>87</v>
      </c>
      <c r="C26"/>
    </row>
    <row r="27" spans="1:3" ht="15" thickBot="1" x14ac:dyDescent="0.4">
      <c r="A27" s="137" t="s">
        <v>227</v>
      </c>
      <c r="B27" s="132" t="s">
        <v>88</v>
      </c>
      <c r="C27"/>
    </row>
    <row r="28" spans="1:3" ht="15" thickBot="1" x14ac:dyDescent="0.4">
      <c r="A28" s="137" t="s">
        <v>228</v>
      </c>
      <c r="B28" s="132" t="s">
        <v>229</v>
      </c>
      <c r="C28"/>
    </row>
    <row r="29" spans="1:3" ht="15" thickBot="1" x14ac:dyDescent="0.4">
      <c r="A29" s="137" t="s">
        <v>230</v>
      </c>
      <c r="B29" s="132" t="s">
        <v>89</v>
      </c>
      <c r="C29"/>
    </row>
    <row r="30" spans="1:3" ht="15" thickBot="1" x14ac:dyDescent="0.4">
      <c r="A30" s="137" t="s">
        <v>231</v>
      </c>
      <c r="B30" s="132" t="s">
        <v>90</v>
      </c>
      <c r="C30"/>
    </row>
    <row r="31" spans="1:3" ht="15" thickBot="1" x14ac:dyDescent="0.4">
      <c r="A31" s="137" t="s">
        <v>232</v>
      </c>
      <c r="B31" s="132" t="s">
        <v>91</v>
      </c>
      <c r="C31"/>
    </row>
    <row r="32" spans="1:3" ht="15" thickBot="1" x14ac:dyDescent="0.4">
      <c r="A32" s="137" t="s">
        <v>233</v>
      </c>
      <c r="B32" s="132" t="s">
        <v>92</v>
      </c>
      <c r="C32"/>
    </row>
    <row r="33" spans="1:3" ht="15" thickBot="1" x14ac:dyDescent="0.4">
      <c r="A33" s="137" t="s">
        <v>234</v>
      </c>
      <c r="B33" s="132" t="s">
        <v>93</v>
      </c>
      <c r="C33"/>
    </row>
    <row r="34" spans="1:3" ht="15" thickBot="1" x14ac:dyDescent="0.4">
      <c r="A34" s="137" t="s">
        <v>235</v>
      </c>
      <c r="B34" s="132" t="s">
        <v>94</v>
      </c>
      <c r="C34"/>
    </row>
    <row r="35" spans="1:3" ht="15" thickBot="1" x14ac:dyDescent="0.4">
      <c r="A35" s="137" t="s">
        <v>236</v>
      </c>
      <c r="B35" s="132" t="s">
        <v>95</v>
      </c>
      <c r="C35"/>
    </row>
    <row r="36" spans="1:3" ht="15" thickBot="1" x14ac:dyDescent="0.4">
      <c r="A36" s="137" t="s">
        <v>237</v>
      </c>
      <c r="B36" s="132" t="s">
        <v>96</v>
      </c>
      <c r="C36"/>
    </row>
    <row r="37" spans="1:3" ht="15" thickBot="1" x14ac:dyDescent="0.4">
      <c r="A37" s="137" t="s">
        <v>238</v>
      </c>
      <c r="B37" s="132" t="s">
        <v>97</v>
      </c>
      <c r="C37"/>
    </row>
    <row r="38" spans="1:3" ht="15" thickBot="1" x14ac:dyDescent="0.4">
      <c r="A38" s="137" t="s">
        <v>239</v>
      </c>
      <c r="B38" s="132" t="s">
        <v>98</v>
      </c>
      <c r="C38"/>
    </row>
    <row r="39" spans="1:3" ht="15" thickBot="1" x14ac:dyDescent="0.4">
      <c r="A39" s="137" t="s">
        <v>240</v>
      </c>
      <c r="B39" s="132" t="s">
        <v>241</v>
      </c>
      <c r="C39"/>
    </row>
    <row r="40" spans="1:3" ht="15" thickBot="1" x14ac:dyDescent="0.4">
      <c r="A40" s="137" t="s">
        <v>242</v>
      </c>
      <c r="B40" s="132" t="s">
        <v>99</v>
      </c>
      <c r="C40"/>
    </row>
    <row r="41" spans="1:3" ht="15" thickBot="1" x14ac:dyDescent="0.4">
      <c r="A41" s="137" t="s">
        <v>243</v>
      </c>
      <c r="B41" s="132" t="s">
        <v>100</v>
      </c>
      <c r="C41"/>
    </row>
    <row r="42" spans="1:3" ht="15" thickBot="1" x14ac:dyDescent="0.4">
      <c r="A42" s="137" t="s">
        <v>244</v>
      </c>
      <c r="B42" s="132" t="s">
        <v>101</v>
      </c>
      <c r="C42"/>
    </row>
    <row r="43" spans="1:3" ht="15" thickBot="1" x14ac:dyDescent="0.4">
      <c r="A43" s="137" t="s">
        <v>245</v>
      </c>
      <c r="B43" s="132" t="s">
        <v>102</v>
      </c>
      <c r="C43"/>
    </row>
    <row r="44" spans="1:3" ht="15" thickBot="1" x14ac:dyDescent="0.4">
      <c r="A44" s="137" t="s">
        <v>246</v>
      </c>
      <c r="B44" s="132" t="s">
        <v>247</v>
      </c>
      <c r="C44"/>
    </row>
    <row r="45" spans="1:3" ht="15" thickBot="1" x14ac:dyDescent="0.4">
      <c r="A45" s="137" t="s">
        <v>248</v>
      </c>
      <c r="B45" s="132" t="s">
        <v>103</v>
      </c>
      <c r="C45"/>
    </row>
    <row r="46" spans="1:3" ht="15" thickBot="1" x14ac:dyDescent="0.4">
      <c r="A46" s="137" t="s">
        <v>249</v>
      </c>
      <c r="B46" s="132" t="s">
        <v>104</v>
      </c>
      <c r="C46"/>
    </row>
    <row r="47" spans="1:3" ht="15" thickBot="1" x14ac:dyDescent="0.4">
      <c r="A47" s="137" t="s">
        <v>250</v>
      </c>
      <c r="B47" s="132" t="s">
        <v>105</v>
      </c>
      <c r="C47"/>
    </row>
    <row r="48" spans="1:3" ht="15" thickBot="1" x14ac:dyDescent="0.4">
      <c r="A48" s="137" t="s">
        <v>251</v>
      </c>
      <c r="B48" s="132" t="s">
        <v>106</v>
      </c>
      <c r="C48"/>
    </row>
    <row r="49" spans="1:3" ht="15" thickBot="1" x14ac:dyDescent="0.4">
      <c r="A49" s="137" t="s">
        <v>252</v>
      </c>
      <c r="B49" s="132" t="s">
        <v>107</v>
      </c>
      <c r="C49"/>
    </row>
    <row r="50" spans="1:3" ht="15" thickBot="1" x14ac:dyDescent="0.4">
      <c r="A50" s="137" t="s">
        <v>253</v>
      </c>
      <c r="B50" s="132" t="s">
        <v>108</v>
      </c>
      <c r="C50"/>
    </row>
    <row r="51" spans="1:3" ht="15" thickBot="1" x14ac:dyDescent="0.4">
      <c r="A51" s="137" t="s">
        <v>254</v>
      </c>
      <c r="B51" s="132" t="s">
        <v>109</v>
      </c>
      <c r="C51"/>
    </row>
    <row r="52" spans="1:3" ht="15" thickBot="1" x14ac:dyDescent="0.4">
      <c r="A52" s="137" t="s">
        <v>255</v>
      </c>
      <c r="B52" s="132" t="s">
        <v>110</v>
      </c>
      <c r="C52"/>
    </row>
    <row r="53" spans="1:3" ht="15" thickBot="1" x14ac:dyDescent="0.4">
      <c r="A53" s="137" t="s">
        <v>256</v>
      </c>
      <c r="B53" s="132" t="s">
        <v>111</v>
      </c>
      <c r="C53"/>
    </row>
    <row r="54" spans="1:3" ht="15" thickBot="1" x14ac:dyDescent="0.4">
      <c r="A54" s="137" t="s">
        <v>257</v>
      </c>
      <c r="B54" s="132" t="s">
        <v>112</v>
      </c>
      <c r="C54"/>
    </row>
    <row r="55" spans="1:3" ht="15" thickBot="1" x14ac:dyDescent="0.4">
      <c r="A55" s="137" t="s">
        <v>258</v>
      </c>
      <c r="B55" s="132" t="s">
        <v>113</v>
      </c>
      <c r="C55"/>
    </row>
    <row r="56" spans="1:3" ht="15" thickBot="1" x14ac:dyDescent="0.4">
      <c r="A56" s="137" t="s">
        <v>259</v>
      </c>
      <c r="B56" s="132" t="s">
        <v>114</v>
      </c>
      <c r="C56"/>
    </row>
    <row r="57" spans="1:3" ht="15" thickBot="1" x14ac:dyDescent="0.4">
      <c r="A57" s="137" t="s">
        <v>260</v>
      </c>
      <c r="B57" s="132" t="s">
        <v>115</v>
      </c>
      <c r="C57"/>
    </row>
    <row r="58" spans="1:3" ht="15" thickBot="1" x14ac:dyDescent="0.4">
      <c r="A58" s="137" t="s">
        <v>261</v>
      </c>
      <c r="B58" s="132" t="s">
        <v>116</v>
      </c>
      <c r="C58"/>
    </row>
    <row r="59" spans="1:3" ht="15" thickBot="1" x14ac:dyDescent="0.4">
      <c r="A59" s="137" t="s">
        <v>262</v>
      </c>
      <c r="B59" s="132" t="s">
        <v>117</v>
      </c>
      <c r="C59"/>
    </row>
    <row r="60" spans="1:3" ht="15" thickBot="1" x14ac:dyDescent="0.4">
      <c r="A60" s="137" t="s">
        <v>263</v>
      </c>
      <c r="B60" s="132" t="s">
        <v>118</v>
      </c>
      <c r="C60"/>
    </row>
    <row r="61" spans="1:3" ht="15" thickBot="1" x14ac:dyDescent="0.4">
      <c r="A61" s="137" t="s">
        <v>264</v>
      </c>
      <c r="B61" s="132" t="s">
        <v>119</v>
      </c>
      <c r="C61"/>
    </row>
    <row r="62" spans="1:3" ht="15" thickBot="1" x14ac:dyDescent="0.4">
      <c r="A62" s="137" t="s">
        <v>265</v>
      </c>
      <c r="B62" s="132" t="s">
        <v>120</v>
      </c>
      <c r="C62"/>
    </row>
    <row r="63" spans="1:3" ht="15" thickBot="1" x14ac:dyDescent="0.4">
      <c r="A63" s="137" t="s">
        <v>266</v>
      </c>
      <c r="B63" s="132" t="s">
        <v>121</v>
      </c>
      <c r="C63"/>
    </row>
    <row r="64" spans="1:3" ht="15" thickBot="1" x14ac:dyDescent="0.4">
      <c r="A64" s="137" t="s">
        <v>267</v>
      </c>
      <c r="B64" s="132" t="s">
        <v>122</v>
      </c>
      <c r="C64"/>
    </row>
    <row r="65" spans="1:3" ht="15" thickBot="1" x14ac:dyDescent="0.4">
      <c r="A65" s="137" t="s">
        <v>268</v>
      </c>
      <c r="B65" s="132" t="s">
        <v>123</v>
      </c>
      <c r="C65"/>
    </row>
    <row r="66" spans="1:3" ht="15" thickBot="1" x14ac:dyDescent="0.4">
      <c r="A66" s="137" t="s">
        <v>269</v>
      </c>
      <c r="B66" s="132" t="s">
        <v>124</v>
      </c>
      <c r="C66"/>
    </row>
    <row r="67" spans="1:3" ht="15" thickBot="1" x14ac:dyDescent="0.4">
      <c r="A67" s="137" t="s">
        <v>270</v>
      </c>
      <c r="B67" s="132" t="s">
        <v>125</v>
      </c>
      <c r="C67"/>
    </row>
    <row r="68" spans="1:3" ht="15" thickBot="1" x14ac:dyDescent="0.4">
      <c r="A68" s="137" t="s">
        <v>271</v>
      </c>
      <c r="B68" s="132" t="s">
        <v>126</v>
      </c>
      <c r="C68"/>
    </row>
    <row r="69" spans="1:3" ht="15" thickBot="1" x14ac:dyDescent="0.4">
      <c r="A69" s="137" t="s">
        <v>272</v>
      </c>
      <c r="B69" s="132" t="s">
        <v>127</v>
      </c>
      <c r="C69"/>
    </row>
    <row r="70" spans="1:3" ht="15" thickBot="1" x14ac:dyDescent="0.4">
      <c r="A70" s="137" t="s">
        <v>273</v>
      </c>
      <c r="B70" s="132" t="s">
        <v>128</v>
      </c>
      <c r="C70"/>
    </row>
    <row r="71" spans="1:3" ht="15" thickBot="1" x14ac:dyDescent="0.4">
      <c r="A71" s="137" t="s">
        <v>274</v>
      </c>
      <c r="B71" s="132" t="s">
        <v>129</v>
      </c>
      <c r="C71"/>
    </row>
    <row r="72" spans="1:3" ht="15" thickBot="1" x14ac:dyDescent="0.4">
      <c r="A72" s="137" t="s">
        <v>275</v>
      </c>
      <c r="B72" s="132" t="s">
        <v>130</v>
      </c>
      <c r="C72"/>
    </row>
    <row r="73" spans="1:3" ht="15" thickBot="1" x14ac:dyDescent="0.4">
      <c r="A73" s="137" t="s">
        <v>276</v>
      </c>
      <c r="B73" s="132" t="s">
        <v>277</v>
      </c>
      <c r="C73"/>
    </row>
    <row r="74" spans="1:3" ht="13.5" thickBot="1" x14ac:dyDescent="0.3">
      <c r="A74" s="136" t="s">
        <v>278</v>
      </c>
      <c r="B74" s="306" t="s">
        <v>279</v>
      </c>
      <c r="C74" s="307"/>
    </row>
    <row r="75" spans="1:3" ht="13.5" thickBot="1" x14ac:dyDescent="0.3">
      <c r="A75" s="136" t="s">
        <v>280</v>
      </c>
      <c r="B75" s="308" t="s">
        <v>281</v>
      </c>
      <c r="C75" s="309"/>
    </row>
    <row r="76" spans="1:3" ht="39.5" thickBot="1" x14ac:dyDescent="0.4">
      <c r="A76" s="137" t="s">
        <v>282</v>
      </c>
      <c r="B76" s="132" t="s">
        <v>131</v>
      </c>
      <c r="C76"/>
    </row>
    <row r="77" spans="1:3" ht="15" thickBot="1" x14ac:dyDescent="0.4">
      <c r="A77" s="137" t="s">
        <v>283</v>
      </c>
      <c r="B77" s="134" t="s">
        <v>413</v>
      </c>
      <c r="C77"/>
    </row>
    <row r="78" spans="1:3" ht="13.5" thickBot="1" x14ac:dyDescent="0.3">
      <c r="A78" s="136" t="s">
        <v>284</v>
      </c>
      <c r="B78" s="306" t="s">
        <v>27</v>
      </c>
      <c r="C78" s="307"/>
    </row>
    <row r="79" spans="1:3" ht="15" thickBot="1" x14ac:dyDescent="0.4">
      <c r="A79" s="137" t="s">
        <v>285</v>
      </c>
      <c r="B79" s="123" t="s">
        <v>132</v>
      </c>
      <c r="C79"/>
    </row>
    <row r="80" spans="1:3" ht="15" thickBot="1" x14ac:dyDescent="0.4">
      <c r="A80" s="137" t="s">
        <v>286</v>
      </c>
      <c r="B80" s="123" t="s">
        <v>133</v>
      </c>
      <c r="C80"/>
    </row>
    <row r="81" spans="1:3" ht="15" thickBot="1" x14ac:dyDescent="0.4">
      <c r="A81" s="137" t="s">
        <v>287</v>
      </c>
      <c r="B81" s="123" t="s">
        <v>134</v>
      </c>
      <c r="C81"/>
    </row>
    <row r="82" spans="1:3" ht="15" thickBot="1" x14ac:dyDescent="0.4">
      <c r="A82" s="137" t="s">
        <v>288</v>
      </c>
      <c r="B82" s="123" t="s">
        <v>135</v>
      </c>
      <c r="C82"/>
    </row>
    <row r="83" spans="1:3" ht="15" thickBot="1" x14ac:dyDescent="0.4">
      <c r="A83" s="137" t="s">
        <v>289</v>
      </c>
      <c r="B83" s="123" t="s">
        <v>136</v>
      </c>
      <c r="C83"/>
    </row>
    <row r="84" spans="1:3" ht="15" thickBot="1" x14ac:dyDescent="0.4">
      <c r="A84" s="137" t="s">
        <v>290</v>
      </c>
      <c r="B84" s="123" t="s">
        <v>137</v>
      </c>
      <c r="C84"/>
    </row>
    <row r="85" spans="1:3" ht="15" thickBot="1" x14ac:dyDescent="0.4">
      <c r="A85" s="137" t="s">
        <v>291</v>
      </c>
      <c r="B85" s="123" t="s">
        <v>138</v>
      </c>
      <c r="C85"/>
    </row>
    <row r="86" spans="1:3" ht="15" thickBot="1" x14ac:dyDescent="0.4">
      <c r="A86" s="137" t="s">
        <v>292</v>
      </c>
      <c r="B86" s="123" t="s">
        <v>139</v>
      </c>
      <c r="C86"/>
    </row>
    <row r="87" spans="1:3" ht="15" thickBot="1" x14ac:dyDescent="0.4">
      <c r="A87" s="137" t="s">
        <v>293</v>
      </c>
      <c r="B87" s="123" t="s">
        <v>140</v>
      </c>
      <c r="C87"/>
    </row>
    <row r="88" spans="1:3" ht="15" thickBot="1" x14ac:dyDescent="0.4">
      <c r="A88" s="137" t="s">
        <v>294</v>
      </c>
      <c r="B88" s="123" t="s">
        <v>141</v>
      </c>
      <c r="C88"/>
    </row>
    <row r="89" spans="1:3" ht="15" thickBot="1" x14ac:dyDescent="0.4">
      <c r="A89" s="137" t="s">
        <v>295</v>
      </c>
      <c r="B89" s="123" t="s">
        <v>142</v>
      </c>
      <c r="C89"/>
    </row>
    <row r="90" spans="1:3" ht="15" thickBot="1" x14ac:dyDescent="0.4">
      <c r="A90" s="137" t="s">
        <v>296</v>
      </c>
      <c r="B90" s="123" t="s">
        <v>143</v>
      </c>
      <c r="C90"/>
    </row>
    <row r="91" spans="1:3" ht="15" thickBot="1" x14ac:dyDescent="0.4">
      <c r="A91" s="137" t="s">
        <v>297</v>
      </c>
      <c r="B91" s="123" t="s">
        <v>144</v>
      </c>
      <c r="C91"/>
    </row>
    <row r="92" spans="1:3" ht="15" thickBot="1" x14ac:dyDescent="0.4">
      <c r="A92" s="137" t="s">
        <v>298</v>
      </c>
      <c r="B92" s="123" t="s">
        <v>145</v>
      </c>
      <c r="C92"/>
    </row>
    <row r="93" spans="1:3" ht="15" thickBot="1" x14ac:dyDescent="0.4">
      <c r="A93" s="137" t="s">
        <v>299</v>
      </c>
      <c r="B93" s="123" t="s">
        <v>277</v>
      </c>
      <c r="C93"/>
    </row>
    <row r="94" spans="1:3" ht="13.5" thickBot="1" x14ac:dyDescent="0.3">
      <c r="A94" s="136" t="s">
        <v>300</v>
      </c>
      <c r="B94" s="306" t="s">
        <v>301</v>
      </c>
      <c r="C94" s="307"/>
    </row>
    <row r="95" spans="1:3" ht="13.5" thickBot="1" x14ac:dyDescent="0.3">
      <c r="A95" s="136" t="s">
        <v>302</v>
      </c>
      <c r="B95" s="308" t="s">
        <v>281</v>
      </c>
      <c r="C95" s="309"/>
    </row>
    <row r="96" spans="1:3" ht="15" thickBot="1" x14ac:dyDescent="0.4">
      <c r="A96" s="137" t="s">
        <v>303</v>
      </c>
      <c r="B96" s="132" t="s">
        <v>146</v>
      </c>
      <c r="C96"/>
    </row>
    <row r="97" spans="1:3" ht="15" thickBot="1" x14ac:dyDescent="0.4">
      <c r="A97" s="137" t="s">
        <v>304</v>
      </c>
      <c r="B97" s="132" t="s">
        <v>147</v>
      </c>
      <c r="C97"/>
    </row>
    <row r="98" spans="1:3" ht="13.5" thickBot="1" x14ac:dyDescent="0.3">
      <c r="A98" s="136" t="s">
        <v>305</v>
      </c>
      <c r="B98" s="319" t="s">
        <v>27</v>
      </c>
      <c r="C98" s="321"/>
    </row>
    <row r="99" spans="1:3" ht="26.5" thickBot="1" x14ac:dyDescent="0.4">
      <c r="A99" s="137" t="s">
        <v>306</v>
      </c>
      <c r="B99" s="132" t="s">
        <v>148</v>
      </c>
      <c r="C99"/>
    </row>
    <row r="100" spans="1:3" ht="15" thickBot="1" x14ac:dyDescent="0.4">
      <c r="A100" s="137" t="s">
        <v>307</v>
      </c>
      <c r="B100" s="132" t="s">
        <v>277</v>
      </c>
      <c r="C100"/>
    </row>
    <row r="101" spans="1:3" ht="13.5" thickBot="1" x14ac:dyDescent="0.3">
      <c r="A101" s="136" t="s">
        <v>308</v>
      </c>
      <c r="B101" s="306" t="s">
        <v>309</v>
      </c>
      <c r="C101" s="307"/>
    </row>
    <row r="102" spans="1:3" ht="13.5" thickBot="1" x14ac:dyDescent="0.3">
      <c r="A102" s="136" t="s">
        <v>310</v>
      </c>
      <c r="B102" s="308" t="s">
        <v>281</v>
      </c>
      <c r="C102" s="309"/>
    </row>
    <row r="103" spans="1:3" ht="39.5" thickBot="1" x14ac:dyDescent="0.4">
      <c r="A103" s="137" t="s">
        <v>311</v>
      </c>
      <c r="B103" s="132" t="s">
        <v>312</v>
      </c>
      <c r="C103"/>
    </row>
    <row r="104" spans="1:3" ht="15" thickBot="1" x14ac:dyDescent="0.4">
      <c r="A104" s="137" t="s">
        <v>313</v>
      </c>
      <c r="B104" s="132" t="s">
        <v>149</v>
      </c>
      <c r="C104"/>
    </row>
    <row r="105" spans="1:3" ht="15" thickBot="1" x14ac:dyDescent="0.4">
      <c r="A105" s="137" t="s">
        <v>314</v>
      </c>
      <c r="B105" s="132" t="s">
        <v>150</v>
      </c>
      <c r="C105"/>
    </row>
    <row r="106" spans="1:3" ht="15" thickBot="1" x14ac:dyDescent="0.4">
      <c r="A106" s="137" t="s">
        <v>315</v>
      </c>
      <c r="B106" s="132" t="s">
        <v>218</v>
      </c>
      <c r="C106"/>
    </row>
    <row r="107" spans="1:3" ht="13.5" thickBot="1" x14ac:dyDescent="0.3">
      <c r="A107" s="136" t="s">
        <v>316</v>
      </c>
      <c r="B107" s="319" t="s">
        <v>27</v>
      </c>
      <c r="C107" s="321"/>
    </row>
    <row r="108" spans="1:3" ht="15" thickBot="1" x14ac:dyDescent="0.4">
      <c r="A108" s="137" t="s">
        <v>317</v>
      </c>
      <c r="B108" s="132" t="s">
        <v>318</v>
      </c>
      <c r="C108"/>
    </row>
    <row r="109" spans="1:3" ht="15" thickBot="1" x14ac:dyDescent="0.4">
      <c r="A109" s="137" t="s">
        <v>319</v>
      </c>
      <c r="B109" s="132" t="s">
        <v>320</v>
      </c>
      <c r="C109"/>
    </row>
    <row r="110" spans="1:3" ht="15" thickBot="1" x14ac:dyDescent="0.4">
      <c r="A110" s="137" t="s">
        <v>321</v>
      </c>
      <c r="B110" s="132" t="s">
        <v>151</v>
      </c>
      <c r="C110"/>
    </row>
    <row r="111" spans="1:3" ht="15" thickBot="1" x14ac:dyDescent="0.4">
      <c r="A111" s="137" t="s">
        <v>322</v>
      </c>
      <c r="B111" s="132" t="s">
        <v>152</v>
      </c>
      <c r="C111"/>
    </row>
    <row r="112" spans="1:3" ht="15" thickBot="1" x14ac:dyDescent="0.4">
      <c r="A112" s="137" t="s">
        <v>323</v>
      </c>
      <c r="B112" s="132" t="s">
        <v>153</v>
      </c>
      <c r="C112"/>
    </row>
    <row r="113" spans="1:3" ht="15" thickBot="1" x14ac:dyDescent="0.4">
      <c r="A113" s="137" t="s">
        <v>324</v>
      </c>
      <c r="B113" s="132" t="s">
        <v>154</v>
      </c>
      <c r="C113"/>
    </row>
    <row r="114" spans="1:3" ht="15" thickBot="1" x14ac:dyDescent="0.4">
      <c r="A114" s="137" t="s">
        <v>325</v>
      </c>
      <c r="B114" s="132" t="s">
        <v>155</v>
      </c>
      <c r="C114"/>
    </row>
    <row r="115" spans="1:3" ht="15" thickBot="1" x14ac:dyDescent="0.4">
      <c r="A115" s="137" t="s">
        <v>326</v>
      </c>
      <c r="B115" s="132" t="s">
        <v>156</v>
      </c>
      <c r="C115"/>
    </row>
    <row r="116" spans="1:3" ht="15" thickBot="1" x14ac:dyDescent="0.4">
      <c r="A116" s="137" t="s">
        <v>327</v>
      </c>
      <c r="B116" s="132" t="s">
        <v>157</v>
      </c>
      <c r="C116"/>
    </row>
    <row r="117" spans="1:3" ht="15" thickBot="1" x14ac:dyDescent="0.4">
      <c r="A117" s="137" t="s">
        <v>328</v>
      </c>
      <c r="B117" s="132" t="s">
        <v>329</v>
      </c>
      <c r="C117"/>
    </row>
    <row r="118" spans="1:3" ht="15" thickBot="1" x14ac:dyDescent="0.4">
      <c r="A118" s="137" t="s">
        <v>330</v>
      </c>
      <c r="B118" s="132" t="s">
        <v>331</v>
      </c>
      <c r="C118"/>
    </row>
    <row r="119" spans="1:3" ht="15" thickBot="1" x14ac:dyDescent="0.4">
      <c r="A119" s="137" t="s">
        <v>332</v>
      </c>
      <c r="B119" s="132" t="s">
        <v>333</v>
      </c>
      <c r="C119"/>
    </row>
    <row r="120" spans="1:3" ht="15" thickBot="1" x14ac:dyDescent="0.4">
      <c r="A120" s="137" t="s">
        <v>334</v>
      </c>
      <c r="B120" s="132" t="s">
        <v>277</v>
      </c>
      <c r="C120"/>
    </row>
    <row r="121" spans="1:3" ht="13.5" thickBot="1" x14ac:dyDescent="0.3">
      <c r="A121" s="136" t="s">
        <v>335</v>
      </c>
      <c r="B121" s="306" t="s">
        <v>336</v>
      </c>
      <c r="C121" s="307"/>
    </row>
    <row r="122" spans="1:3" ht="13.5" thickBot="1" x14ac:dyDescent="0.3">
      <c r="A122" s="136" t="s">
        <v>337</v>
      </c>
      <c r="B122" s="308" t="s">
        <v>281</v>
      </c>
      <c r="C122" s="309"/>
    </row>
    <row r="123" spans="1:3" ht="15.5" thickBot="1" x14ac:dyDescent="0.4">
      <c r="A123" s="137" t="s">
        <v>338</v>
      </c>
      <c r="B123" s="141" t="s">
        <v>415</v>
      </c>
      <c r="C123"/>
    </row>
    <row r="124" spans="1:3" ht="15" thickBot="1" x14ac:dyDescent="0.4">
      <c r="A124" s="137" t="s">
        <v>339</v>
      </c>
      <c r="B124" s="142" t="s">
        <v>414</v>
      </c>
      <c r="C124"/>
    </row>
    <row r="125" spans="1:3" ht="15" thickBot="1" x14ac:dyDescent="0.4">
      <c r="A125" s="137" t="s">
        <v>340</v>
      </c>
      <c r="B125" s="142" t="s">
        <v>416</v>
      </c>
      <c r="C125"/>
    </row>
    <row r="126" spans="1:3" ht="15" thickBot="1" x14ac:dyDescent="0.4">
      <c r="A126" s="137" t="s">
        <v>341</v>
      </c>
      <c r="B126" s="142" t="s">
        <v>417</v>
      </c>
      <c r="C126"/>
    </row>
    <row r="127" spans="1:3" ht="13.5" thickBot="1" x14ac:dyDescent="0.3">
      <c r="A127" s="136" t="s">
        <v>342</v>
      </c>
      <c r="B127" s="319" t="s">
        <v>69</v>
      </c>
      <c r="C127" s="321"/>
    </row>
    <row r="128" spans="1:3" ht="15" thickBot="1" x14ac:dyDescent="0.4">
      <c r="A128" s="137" t="s">
        <v>343</v>
      </c>
      <c r="B128" s="122" t="s">
        <v>158</v>
      </c>
      <c r="C128"/>
    </row>
    <row r="129" spans="1:3" ht="15" thickBot="1" x14ac:dyDescent="0.4">
      <c r="A129" s="137" t="s">
        <v>344</v>
      </c>
      <c r="B129" s="143" t="s">
        <v>159</v>
      </c>
      <c r="C129"/>
    </row>
    <row r="130" spans="1:3" ht="15" thickBot="1" x14ac:dyDescent="0.4">
      <c r="A130" s="137" t="s">
        <v>345</v>
      </c>
      <c r="B130" s="144" t="s">
        <v>160</v>
      </c>
      <c r="C130"/>
    </row>
    <row r="131" spans="1:3" ht="15" thickBot="1" x14ac:dyDescent="0.4">
      <c r="A131" s="137" t="s">
        <v>346</v>
      </c>
      <c r="B131" s="122" t="s">
        <v>161</v>
      </c>
      <c r="C131"/>
    </row>
    <row r="132" spans="1:3" ht="15.5" thickBot="1" x14ac:dyDescent="0.4">
      <c r="A132" s="137" t="s">
        <v>347</v>
      </c>
      <c r="B132" s="124" t="s">
        <v>162</v>
      </c>
      <c r="C132"/>
    </row>
    <row r="133" spans="1:3" ht="13.5" thickBot="1" x14ac:dyDescent="0.3">
      <c r="A133" s="136" t="s">
        <v>348</v>
      </c>
      <c r="B133" s="319" t="s">
        <v>349</v>
      </c>
      <c r="C133" s="321"/>
    </row>
    <row r="134" spans="1:3" ht="15" thickBot="1" x14ac:dyDescent="0.4">
      <c r="A134" s="137" t="s">
        <v>350</v>
      </c>
      <c r="B134" s="138" t="s">
        <v>351</v>
      </c>
      <c r="C134"/>
    </row>
    <row r="135" spans="1:3" ht="15" thickBot="1" x14ac:dyDescent="0.4">
      <c r="A135" s="137" t="s">
        <v>352</v>
      </c>
      <c r="B135" s="138" t="s">
        <v>353</v>
      </c>
      <c r="C135"/>
    </row>
    <row r="136" spans="1:3" ht="15" thickBot="1" x14ac:dyDescent="0.4">
      <c r="A136" s="137" t="s">
        <v>354</v>
      </c>
      <c r="B136" s="122" t="s">
        <v>355</v>
      </c>
      <c r="C136"/>
    </row>
    <row r="137" spans="1:3" ht="15" thickBot="1" x14ac:dyDescent="0.4">
      <c r="A137" s="137" t="s">
        <v>356</v>
      </c>
      <c r="B137" s="122" t="s">
        <v>357</v>
      </c>
      <c r="C137"/>
    </row>
    <row r="138" spans="1:3" ht="15" thickBot="1" x14ac:dyDescent="0.4">
      <c r="A138" s="137" t="s">
        <v>358</v>
      </c>
      <c r="B138" s="122" t="s">
        <v>359</v>
      </c>
      <c r="C138"/>
    </row>
    <row r="139" spans="1:3" ht="15" thickBot="1" x14ac:dyDescent="0.4">
      <c r="A139" s="137" t="s">
        <v>360</v>
      </c>
      <c r="B139" s="122" t="s">
        <v>361</v>
      </c>
      <c r="C139"/>
    </row>
    <row r="140" spans="1:3" ht="13.5" thickBot="1" x14ac:dyDescent="0.3">
      <c r="A140" s="136" t="s">
        <v>362</v>
      </c>
      <c r="B140" s="306" t="s">
        <v>163</v>
      </c>
      <c r="C140" s="307"/>
    </row>
    <row r="141" spans="1:3" ht="15" thickBot="1" x14ac:dyDescent="0.4">
      <c r="A141" s="137" t="s">
        <v>363</v>
      </c>
      <c r="B141" s="132" t="s">
        <v>164</v>
      </c>
      <c r="C141"/>
    </row>
    <row r="142" spans="1:3" ht="15" thickBot="1" x14ac:dyDescent="0.4">
      <c r="A142" s="137" t="s">
        <v>364</v>
      </c>
      <c r="B142" s="132" t="s">
        <v>165</v>
      </c>
      <c r="C142"/>
    </row>
    <row r="143" spans="1:3" ht="15" thickBot="1" x14ac:dyDescent="0.4">
      <c r="A143" s="137" t="s">
        <v>365</v>
      </c>
      <c r="B143" s="132" t="s">
        <v>166</v>
      </c>
      <c r="C143"/>
    </row>
    <row r="144" spans="1:3" ht="15" thickBot="1" x14ac:dyDescent="0.4">
      <c r="A144" s="137" t="s">
        <v>366</v>
      </c>
      <c r="B144" s="132" t="s">
        <v>167</v>
      </c>
      <c r="C144"/>
    </row>
    <row r="145" spans="1:3" ht="15" thickBot="1" x14ac:dyDescent="0.4">
      <c r="A145" s="137" t="s">
        <v>367</v>
      </c>
      <c r="B145" s="132" t="s">
        <v>168</v>
      </c>
      <c r="C145"/>
    </row>
    <row r="146" spans="1:3" ht="15" thickBot="1" x14ac:dyDescent="0.4">
      <c r="A146" s="137" t="s">
        <v>368</v>
      </c>
      <c r="B146" s="132" t="s">
        <v>169</v>
      </c>
      <c r="C146"/>
    </row>
    <row r="147" spans="1:3" ht="15" thickBot="1" x14ac:dyDescent="0.4">
      <c r="A147" s="137" t="s">
        <v>369</v>
      </c>
      <c r="B147" s="132" t="s">
        <v>170</v>
      </c>
      <c r="C147"/>
    </row>
    <row r="148" spans="1:3" ht="15" thickBot="1" x14ac:dyDescent="0.4">
      <c r="A148" s="137" t="s">
        <v>370</v>
      </c>
      <c r="B148" s="132" t="s">
        <v>171</v>
      </c>
      <c r="C148"/>
    </row>
    <row r="149" spans="1:3" ht="15" thickBot="1" x14ac:dyDescent="0.4">
      <c r="A149" s="137" t="s">
        <v>371</v>
      </c>
      <c r="B149" s="132" t="s">
        <v>172</v>
      </c>
      <c r="C149"/>
    </row>
    <row r="150" spans="1:3" ht="15" thickBot="1" x14ac:dyDescent="0.4">
      <c r="A150" s="137" t="s">
        <v>372</v>
      </c>
      <c r="B150" s="132" t="s">
        <v>173</v>
      </c>
      <c r="C150"/>
    </row>
    <row r="151" spans="1:3" ht="15" thickBot="1" x14ac:dyDescent="0.4">
      <c r="A151" s="137" t="s">
        <v>373</v>
      </c>
      <c r="B151" s="132" t="s">
        <v>174</v>
      </c>
      <c r="C151"/>
    </row>
    <row r="152" spans="1:3" ht="15" thickBot="1" x14ac:dyDescent="0.4">
      <c r="A152" s="137" t="s">
        <v>374</v>
      </c>
      <c r="B152" s="132" t="s">
        <v>175</v>
      </c>
      <c r="C152"/>
    </row>
    <row r="153" spans="1:3" ht="15" thickBot="1" x14ac:dyDescent="0.4">
      <c r="A153" s="137" t="s">
        <v>375</v>
      </c>
      <c r="B153" s="132" t="s">
        <v>176</v>
      </c>
      <c r="C153"/>
    </row>
    <row r="154" spans="1:3" ht="26.5" thickBot="1" x14ac:dyDescent="0.4">
      <c r="A154" s="137" t="s">
        <v>376</v>
      </c>
      <c r="B154" s="132" t="s">
        <v>177</v>
      </c>
      <c r="C154"/>
    </row>
    <row r="155" spans="1:3" ht="15" thickBot="1" x14ac:dyDescent="0.4">
      <c r="A155" s="137" t="s">
        <v>377</v>
      </c>
      <c r="B155" s="132" t="s">
        <v>178</v>
      </c>
      <c r="C155"/>
    </row>
    <row r="156" spans="1:3" ht="15" thickBot="1" x14ac:dyDescent="0.4">
      <c r="A156" s="137" t="s">
        <v>378</v>
      </c>
      <c r="B156" s="132" t="s">
        <v>179</v>
      </c>
      <c r="C156"/>
    </row>
    <row r="157" spans="1:3" ht="15" thickBot="1" x14ac:dyDescent="0.4">
      <c r="A157" s="137" t="s">
        <v>379</v>
      </c>
      <c r="B157" s="132" t="s">
        <v>380</v>
      </c>
      <c r="C157"/>
    </row>
    <row r="158" spans="1:3" ht="15" thickBot="1" x14ac:dyDescent="0.4">
      <c r="A158" s="137" t="s">
        <v>381</v>
      </c>
      <c r="B158" s="132" t="s">
        <v>277</v>
      </c>
      <c r="C158"/>
    </row>
    <row r="159" spans="1:3" ht="15" thickBot="1" x14ac:dyDescent="0.4">
      <c r="A159" s="137" t="s">
        <v>382</v>
      </c>
      <c r="B159" s="132" t="s">
        <v>383</v>
      </c>
      <c r="C159"/>
    </row>
    <row r="160" spans="1:3" ht="13.5" thickBot="1" x14ac:dyDescent="0.3">
      <c r="A160" s="136" t="s">
        <v>384</v>
      </c>
      <c r="B160" s="306" t="s">
        <v>180</v>
      </c>
      <c r="C160" s="307"/>
    </row>
    <row r="161" spans="1:3" ht="62.25" customHeight="1" x14ac:dyDescent="0.35">
      <c r="A161" s="135" t="s">
        <v>385</v>
      </c>
      <c r="B161" s="145" t="s">
        <v>419</v>
      </c>
      <c r="C161"/>
    </row>
    <row r="162" spans="1:3" ht="15" thickBot="1" x14ac:dyDescent="0.4">
      <c r="A162" s="137" t="s">
        <v>386</v>
      </c>
      <c r="B162" s="132" t="s">
        <v>387</v>
      </c>
      <c r="C162"/>
    </row>
    <row r="163" spans="1:3" ht="15" thickBot="1" x14ac:dyDescent="0.4">
      <c r="A163" s="137" t="s">
        <v>388</v>
      </c>
      <c r="B163" s="132" t="s">
        <v>389</v>
      </c>
      <c r="C163"/>
    </row>
    <row r="164" spans="1:3" ht="15" thickBot="1" x14ac:dyDescent="0.4">
      <c r="A164" s="137" t="s">
        <v>390</v>
      </c>
      <c r="B164" s="132" t="s">
        <v>181</v>
      </c>
      <c r="C164"/>
    </row>
    <row r="165" spans="1:3" ht="51" customHeight="1" x14ac:dyDescent="0.35">
      <c r="A165" s="135" t="s">
        <v>391</v>
      </c>
      <c r="B165" s="139" t="s">
        <v>420</v>
      </c>
      <c r="C165"/>
    </row>
    <row r="166" spans="1:3" ht="15" thickBot="1" x14ac:dyDescent="0.4">
      <c r="A166" s="137" t="s">
        <v>392</v>
      </c>
      <c r="B166" s="132" t="s">
        <v>393</v>
      </c>
      <c r="C166"/>
    </row>
    <row r="167" spans="1:3" ht="15" thickBot="1" x14ac:dyDescent="0.4">
      <c r="A167" s="137" t="s">
        <v>394</v>
      </c>
      <c r="B167" s="132" t="s">
        <v>182</v>
      </c>
      <c r="C167"/>
    </row>
    <row r="168" spans="1:3" ht="26.5" thickBot="1" x14ac:dyDescent="0.4">
      <c r="A168" s="137" t="s">
        <v>395</v>
      </c>
      <c r="B168" s="132" t="s">
        <v>183</v>
      </c>
      <c r="C168"/>
    </row>
    <row r="169" spans="1:3" ht="15" thickBot="1" x14ac:dyDescent="0.4">
      <c r="A169" s="137" t="s">
        <v>396</v>
      </c>
      <c r="B169" s="132" t="s">
        <v>184</v>
      </c>
      <c r="C169"/>
    </row>
    <row r="170" spans="1:3" ht="15" thickBot="1" x14ac:dyDescent="0.4">
      <c r="A170" s="137" t="s">
        <v>397</v>
      </c>
      <c r="B170" s="132" t="s">
        <v>181</v>
      </c>
      <c r="C170"/>
    </row>
    <row r="171" spans="1:3" ht="15" thickBot="1" x14ac:dyDescent="0.4">
      <c r="A171" s="137" t="s">
        <v>398</v>
      </c>
      <c r="B171" s="132" t="s">
        <v>185</v>
      </c>
      <c r="C171"/>
    </row>
    <row r="172" spans="1:3" ht="15" thickBot="1" x14ac:dyDescent="0.4">
      <c r="A172" s="137" t="s">
        <v>399</v>
      </c>
      <c r="B172" s="132" t="s">
        <v>186</v>
      </c>
      <c r="C172"/>
    </row>
    <row r="173" spans="1:3" ht="15" thickBot="1" x14ac:dyDescent="0.4">
      <c r="A173" s="137" t="s">
        <v>400</v>
      </c>
      <c r="B173" s="132" t="s">
        <v>401</v>
      </c>
      <c r="C173"/>
    </row>
    <row r="174" spans="1:3" ht="13.5" thickBot="1" x14ac:dyDescent="0.3">
      <c r="A174" s="136" t="s">
        <v>402</v>
      </c>
      <c r="B174" s="306" t="s">
        <v>187</v>
      </c>
      <c r="C174" s="307"/>
    </row>
    <row r="175" spans="1:3" ht="15" thickBot="1" x14ac:dyDescent="0.4">
      <c r="A175" s="137" t="s">
        <v>403</v>
      </c>
      <c r="B175" s="132" t="s">
        <v>404</v>
      </c>
      <c r="C175"/>
    </row>
    <row r="176" spans="1:3" ht="13.5" thickBot="1" x14ac:dyDescent="0.3">
      <c r="A176" s="136" t="s">
        <v>405</v>
      </c>
      <c r="B176" s="319" t="s">
        <v>188</v>
      </c>
      <c r="C176" s="321"/>
    </row>
    <row r="177" spans="1:3" ht="15" thickBot="1" x14ac:dyDescent="0.4">
      <c r="A177" s="137" t="s">
        <v>406</v>
      </c>
      <c r="B177" s="134" t="s">
        <v>418</v>
      </c>
      <c r="C177"/>
    </row>
    <row r="178" spans="1:3" ht="13.5" thickBot="1" x14ac:dyDescent="0.3">
      <c r="A178" s="136" t="s">
        <v>407</v>
      </c>
      <c r="B178" s="306" t="s">
        <v>189</v>
      </c>
      <c r="C178" s="307"/>
    </row>
    <row r="179" spans="1:3" ht="15" thickBot="1" x14ac:dyDescent="0.4">
      <c r="A179" s="137" t="s">
        <v>408</v>
      </c>
      <c r="B179" s="132" t="s">
        <v>190</v>
      </c>
      <c r="C179"/>
    </row>
    <row r="180" spans="1:3" ht="15" thickBot="1" x14ac:dyDescent="0.4">
      <c r="A180" s="137" t="s">
        <v>409</v>
      </c>
      <c r="B180" s="132" t="s">
        <v>191</v>
      </c>
      <c r="C180"/>
    </row>
    <row r="181" spans="1:3" ht="15" thickBot="1" x14ac:dyDescent="0.4">
      <c r="A181" s="137" t="s">
        <v>410</v>
      </c>
      <c r="B181" s="132" t="s">
        <v>411</v>
      </c>
      <c r="C181"/>
    </row>
    <row r="182" spans="1:3" ht="14.5" x14ac:dyDescent="0.35">
      <c r="A182"/>
    </row>
  </sheetData>
  <mergeCells count="25">
    <mergeCell ref="B102:C102"/>
    <mergeCell ref="B107:C107"/>
    <mergeCell ref="B94:C94"/>
    <mergeCell ref="B95:C95"/>
    <mergeCell ref="B98:C98"/>
    <mergeCell ref="B101:C101"/>
    <mergeCell ref="B174:C174"/>
    <mergeCell ref="B176:C176"/>
    <mergeCell ref="B178:C178"/>
    <mergeCell ref="B127:C127"/>
    <mergeCell ref="B121:C121"/>
    <mergeCell ref="B122:C122"/>
    <mergeCell ref="B133:C133"/>
    <mergeCell ref="B140:C140"/>
    <mergeCell ref="B160:C160"/>
    <mergeCell ref="B74:C74"/>
    <mergeCell ref="B75:C75"/>
    <mergeCell ref="B78:C78"/>
    <mergeCell ref="A1:C1"/>
    <mergeCell ref="A2:C2"/>
    <mergeCell ref="A3:C3"/>
    <mergeCell ref="A5:C5"/>
    <mergeCell ref="B6:C6"/>
    <mergeCell ref="B7:C7"/>
    <mergeCell ref="B19:C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purl.org/dc/elements/1.1/"/>
    <ds:schemaRef ds:uri="http://purl.org/dc/dcmitype/"/>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 PLAN NABAVE-TTIP</vt:lpstr>
      <vt:lpstr>Sheet1</vt:lpstr>
      <vt:lpstr>UPUTE</vt:lpstr>
      <vt:lpstr>LPT</vt:lpstr>
      <vt:lpstr>' PLAN NABAVE-TTIP'!Podrucje_ispisa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Maja Čičko</cp:lastModifiedBy>
  <cp:lastPrinted>2018-07-25T08:40:07Z</cp:lastPrinted>
  <dcterms:created xsi:type="dcterms:W3CDTF">2017-03-28T13:44:12Z</dcterms:created>
  <dcterms:modified xsi:type="dcterms:W3CDTF">2021-01-27T10:06:41Z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